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9320" windowHeight="7650" tabRatio="860" activeTab="4"/>
  </bookViews>
  <sheets>
    <sheet name="Списък Приложения" sheetId="2" r:id="rId1"/>
    <sheet name="1.Прил 1_Обобщено" sheetId="9" r:id="rId2"/>
    <sheet name="2.Прил 2_ГД" sheetId="3" r:id="rId3"/>
    <sheet name="3.Прил 2_НД" sheetId="4" r:id="rId4"/>
    <sheet name="4.Прил 3_НД-съдии" sheetId="6" r:id="rId5"/>
    <sheet name="5.Прил 3_Върнати НД" sheetId="7" r:id="rId6"/>
    <sheet name="6.Прил 3_ГДиАД-съдии" sheetId="8" r:id="rId7"/>
    <sheet name="7.Прил 3_Върнати ГД" sheetId="5" r:id="rId8"/>
    <sheet name="8.Прил 3_върнати АД" sheetId="10" r:id="rId9"/>
  </sheets>
  <calcPr calcId="145621"/>
</workbook>
</file>

<file path=xl/calcChain.xml><?xml version="1.0" encoding="utf-8"?>
<calcChain xmlns="http://schemas.openxmlformats.org/spreadsheetml/2006/main">
  <c r="BN13" i="8" l="1"/>
  <c r="BL13" i="8"/>
  <c r="BJ13" i="8"/>
  <c r="AZ13" i="8"/>
  <c r="AR13" i="8"/>
  <c r="AJ13" i="8"/>
  <c r="AI13" i="8"/>
  <c r="AH13" i="8"/>
  <c r="AG13" i="8"/>
  <c r="AF13" i="8"/>
  <c r="AE13" i="8"/>
  <c r="AB13" i="8" s="1"/>
  <c r="AD13" i="8"/>
  <c r="AC13" i="8"/>
  <c r="AA13" i="8"/>
  <c r="BO13" i="8" s="1"/>
  <c r="Z13" i="8"/>
  <c r="Y13" i="8"/>
  <c r="BM13" i="8" s="1"/>
  <c r="X13" i="8"/>
  <c r="W13" i="8"/>
  <c r="BK13" i="8" s="1"/>
  <c r="V13" i="8"/>
  <c r="U13" i="8"/>
  <c r="BI13" i="8" s="1"/>
  <c r="BH13" i="8" s="1"/>
  <c r="L13" i="8"/>
  <c r="D13" i="8"/>
  <c r="BO12" i="8"/>
  <c r="BM12" i="8"/>
  <c r="BK12" i="8"/>
  <c r="BI12" i="8"/>
  <c r="AZ12" i="8"/>
  <c r="AR12" i="8"/>
  <c r="AJ12" i="8"/>
  <c r="AI12" i="8"/>
  <c r="AH12" i="8"/>
  <c r="AG12" i="8"/>
  <c r="AF12" i="8"/>
  <c r="AE12" i="8"/>
  <c r="AD12" i="8"/>
  <c r="AC12" i="8"/>
  <c r="AB12" i="8"/>
  <c r="AA12" i="8"/>
  <c r="Z12" i="8"/>
  <c r="BN12" i="8" s="1"/>
  <c r="Y12" i="8"/>
  <c r="X12" i="8"/>
  <c r="BL12" i="8" s="1"/>
  <c r="W12" i="8"/>
  <c r="V12" i="8"/>
  <c r="BJ12" i="8" s="1"/>
  <c r="U12" i="8"/>
  <c r="T12" i="8"/>
  <c r="L12" i="8"/>
  <c r="D12" i="8"/>
  <c r="BN11" i="8"/>
  <c r="BL11" i="8"/>
  <c r="BJ11" i="8"/>
  <c r="AZ11" i="8"/>
  <c r="AR11" i="8"/>
  <c r="AJ11" i="8"/>
  <c r="AI11" i="8"/>
  <c r="AH11" i="8"/>
  <c r="AG11" i="8"/>
  <c r="AF11" i="8"/>
  <c r="AE11" i="8"/>
  <c r="AD11" i="8"/>
  <c r="AC11" i="8"/>
  <c r="AB11" i="8" s="1"/>
  <c r="AA11" i="8"/>
  <c r="BO11" i="8" s="1"/>
  <c r="Z11" i="8"/>
  <c r="Y11" i="8"/>
  <c r="BM11" i="8" s="1"/>
  <c r="X11" i="8"/>
  <c r="W11" i="8"/>
  <c r="BK11" i="8" s="1"/>
  <c r="V11" i="8"/>
  <c r="U11" i="8"/>
  <c r="BI11" i="8" s="1"/>
  <c r="BH11" i="8" s="1"/>
  <c r="L11" i="8"/>
  <c r="D11" i="8"/>
  <c r="BO10" i="8"/>
  <c r="BM10" i="8"/>
  <c r="BK10" i="8"/>
  <c r="BI10" i="8"/>
  <c r="AZ10" i="8"/>
  <c r="AR10" i="8"/>
  <c r="AJ10" i="8"/>
  <c r="AI10" i="8"/>
  <c r="AH10" i="8"/>
  <c r="AG10" i="8"/>
  <c r="AF10" i="8"/>
  <c r="AE10" i="8"/>
  <c r="AD10" i="8"/>
  <c r="AB10" i="8" s="1"/>
  <c r="AC10" i="8"/>
  <c r="AA10" i="8"/>
  <c r="Z10" i="8"/>
  <c r="BN10" i="8" s="1"/>
  <c r="Y10" i="8"/>
  <c r="X10" i="8"/>
  <c r="BL10" i="8" s="1"/>
  <c r="W10" i="8"/>
  <c r="V10" i="8"/>
  <c r="BJ10" i="8" s="1"/>
  <c r="U10" i="8"/>
  <c r="L10" i="8"/>
  <c r="D10" i="8"/>
  <c r="BH12" i="8" l="1"/>
  <c r="BH10" i="8"/>
  <c r="T13" i="8"/>
  <c r="T10" i="8"/>
  <c r="T11" i="8"/>
  <c r="AD57" i="4"/>
  <c r="AC57" i="4"/>
  <c r="AB57" i="4"/>
  <c r="AA57" i="4"/>
  <c r="Z57" i="4"/>
  <c r="Y57" i="4"/>
  <c r="X57" i="4"/>
  <c r="W57" i="4"/>
  <c r="V57" i="4"/>
  <c r="U57" i="4"/>
  <c r="T57" i="4"/>
  <c r="R57" i="4"/>
  <c r="Q57" i="4"/>
  <c r="P57" i="4"/>
  <c r="O57" i="4"/>
  <c r="N57" i="4"/>
  <c r="M57" i="4"/>
  <c r="L57" i="4"/>
  <c r="H57" i="4"/>
  <c r="G57" i="4"/>
  <c r="F57" i="4"/>
  <c r="E57" i="4"/>
  <c r="D57" i="4"/>
  <c r="C57" i="4"/>
  <c r="C47" i="4" l="1"/>
  <c r="J24" i="4"/>
  <c r="J10" i="4"/>
  <c r="I17" i="4"/>
  <c r="I10" i="4"/>
  <c r="J18" i="3" l="1"/>
  <c r="G31" i="3"/>
  <c r="J12" i="4" l="1"/>
  <c r="J51" i="4"/>
  <c r="J50" i="4"/>
  <c r="J46" i="4"/>
  <c r="J45" i="4"/>
  <c r="J44" i="4"/>
  <c r="J41" i="4"/>
  <c r="J37" i="4"/>
  <c r="J36" i="4"/>
  <c r="J35" i="4"/>
  <c r="J33" i="4"/>
  <c r="J32" i="4"/>
  <c r="J29" i="4"/>
  <c r="J28" i="4"/>
  <c r="J27" i="4"/>
  <c r="J18" i="4"/>
  <c r="J17" i="4"/>
  <c r="J16" i="4"/>
  <c r="J15" i="4"/>
  <c r="J14" i="4"/>
  <c r="J11" i="4"/>
  <c r="Y9" i="6" l="1"/>
  <c r="J31" i="9" l="1"/>
  <c r="I31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49" i="9" s="1"/>
  <c r="I33" i="9"/>
  <c r="I32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8" i="9"/>
  <c r="I7" i="9"/>
  <c r="I9" i="9"/>
  <c r="C7" i="10" l="1"/>
  <c r="C11" i="10"/>
  <c r="F7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C10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BA8" i="7"/>
  <c r="H34" i="3"/>
  <c r="I34" i="3" s="1"/>
  <c r="H33" i="3"/>
  <c r="I33" i="3" s="1"/>
  <c r="H32" i="3"/>
  <c r="I32" i="3" s="1"/>
  <c r="AE9" i="5" l="1"/>
  <c r="AE11" i="5"/>
  <c r="AE10" i="5"/>
  <c r="AE8" i="5"/>
  <c r="C8" i="5"/>
  <c r="C11" i="5"/>
  <c r="C10" i="5"/>
  <c r="C9" i="5"/>
  <c r="E30" i="9" l="1"/>
  <c r="AA45" i="10"/>
  <c r="C45" i="10"/>
  <c r="AA44" i="10"/>
  <c r="C44" i="10"/>
  <c r="AA43" i="10"/>
  <c r="C43" i="10"/>
  <c r="AA42" i="10"/>
  <c r="C42" i="10"/>
  <c r="AA41" i="10"/>
  <c r="C41" i="10"/>
  <c r="AA40" i="10"/>
  <c r="C40" i="10"/>
  <c r="AA39" i="10"/>
  <c r="C39" i="10"/>
  <c r="AA38" i="10"/>
  <c r="C38" i="10"/>
  <c r="AA37" i="10"/>
  <c r="C37" i="10"/>
  <c r="AA36" i="10"/>
  <c r="C36" i="10"/>
  <c r="AA35" i="10"/>
  <c r="C35" i="10"/>
  <c r="AA34" i="10"/>
  <c r="C34" i="10"/>
  <c r="AA33" i="10"/>
  <c r="C33" i="10"/>
  <c r="AA32" i="10"/>
  <c r="C32" i="10"/>
  <c r="AA31" i="10"/>
  <c r="C31" i="10"/>
  <c r="AA30" i="10"/>
  <c r="C30" i="10"/>
  <c r="AA29" i="10"/>
  <c r="C29" i="10"/>
  <c r="AA28" i="10"/>
  <c r="C28" i="10"/>
  <c r="AA27" i="10"/>
  <c r="C27" i="10"/>
  <c r="AA26" i="10"/>
  <c r="C26" i="10"/>
  <c r="AA25" i="10"/>
  <c r="C25" i="10"/>
  <c r="C24" i="10"/>
  <c r="AA9" i="10"/>
  <c r="C9" i="10"/>
  <c r="AA8" i="10"/>
  <c r="C8" i="10"/>
  <c r="AX7" i="10"/>
  <c r="AW7" i="10"/>
  <c r="AV7" i="10"/>
  <c r="AU7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E7" i="10"/>
  <c r="D7" i="10"/>
  <c r="V10" i="4"/>
  <c r="E47" i="4"/>
  <c r="E63" i="4"/>
  <c r="G49" i="9"/>
  <c r="G50" i="9"/>
  <c r="G51" i="9"/>
  <c r="G28" i="9"/>
  <c r="G52" i="9" s="1"/>
  <c r="G29" i="9"/>
  <c r="G53" i="9" s="1"/>
  <c r="G30" i="9"/>
  <c r="G54" i="9" s="1"/>
  <c r="I28" i="9"/>
  <c r="I29" i="9"/>
  <c r="I50" i="9"/>
  <c r="J42" i="9"/>
  <c r="V11" i="4"/>
  <c r="U9" i="8"/>
  <c r="R9" i="6"/>
  <c r="S9" i="6"/>
  <c r="AW9" i="6" s="1"/>
  <c r="T9" i="6"/>
  <c r="U9" i="6"/>
  <c r="R10" i="6"/>
  <c r="S10" i="6"/>
  <c r="AW10" i="6" s="1"/>
  <c r="T10" i="6"/>
  <c r="U10" i="6"/>
  <c r="R11" i="6"/>
  <c r="S11" i="6"/>
  <c r="T11" i="6"/>
  <c r="U11" i="6"/>
  <c r="R12" i="6"/>
  <c r="R8" i="6" s="1"/>
  <c r="S12" i="6"/>
  <c r="T12" i="6"/>
  <c r="U12" i="6"/>
  <c r="Q10" i="6"/>
  <c r="Q11" i="6"/>
  <c r="Q12" i="6"/>
  <c r="Q9" i="6"/>
  <c r="I56" i="4"/>
  <c r="J56" i="4" s="1"/>
  <c r="I55" i="4"/>
  <c r="J55" i="4" s="1"/>
  <c r="I54" i="4"/>
  <c r="J54" i="4" s="1"/>
  <c r="I53" i="4"/>
  <c r="J53" i="4" s="1"/>
  <c r="I52" i="4"/>
  <c r="I51" i="4"/>
  <c r="I50" i="4"/>
  <c r="I49" i="4"/>
  <c r="J49" i="4" s="1"/>
  <c r="I48" i="4"/>
  <c r="J48" i="4" s="1"/>
  <c r="I11" i="4"/>
  <c r="I12" i="4"/>
  <c r="I13" i="4"/>
  <c r="J13" i="4" s="1"/>
  <c r="I14" i="4"/>
  <c r="I15" i="4"/>
  <c r="I16" i="4"/>
  <c r="I18" i="4"/>
  <c r="I19" i="4"/>
  <c r="J19" i="4" s="1"/>
  <c r="I20" i="4"/>
  <c r="J20" i="4" s="1"/>
  <c r="I21" i="4"/>
  <c r="J21" i="4" s="1"/>
  <c r="I22" i="4"/>
  <c r="J22" i="4" s="1"/>
  <c r="I23" i="4"/>
  <c r="J23" i="4" s="1"/>
  <c r="I24" i="4"/>
  <c r="I25" i="4"/>
  <c r="J25" i="4" s="1"/>
  <c r="I26" i="4"/>
  <c r="J26" i="4" s="1"/>
  <c r="I27" i="4"/>
  <c r="I28" i="4"/>
  <c r="I29" i="4"/>
  <c r="I30" i="4"/>
  <c r="J30" i="4" s="1"/>
  <c r="I31" i="4"/>
  <c r="J31" i="4" s="1"/>
  <c r="I32" i="4"/>
  <c r="I33" i="4"/>
  <c r="I34" i="4"/>
  <c r="J34" i="4" s="1"/>
  <c r="I35" i="4"/>
  <c r="I36" i="4"/>
  <c r="I37" i="4"/>
  <c r="I38" i="4"/>
  <c r="J38" i="4" s="1"/>
  <c r="I39" i="4"/>
  <c r="J39" i="4" s="1"/>
  <c r="I40" i="4"/>
  <c r="J40" i="4" s="1"/>
  <c r="I41" i="4"/>
  <c r="I42" i="4"/>
  <c r="J42" i="4" s="1"/>
  <c r="I43" i="4"/>
  <c r="J43" i="4" s="1"/>
  <c r="I44" i="4"/>
  <c r="I45" i="4"/>
  <c r="I46" i="4"/>
  <c r="J13" i="3"/>
  <c r="J12" i="3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12" i="3"/>
  <c r="H31" i="3" s="1"/>
  <c r="H35" i="3" s="1"/>
  <c r="J10" i="9"/>
  <c r="J11" i="9"/>
  <c r="J13" i="9"/>
  <c r="J14" i="9"/>
  <c r="J16" i="9"/>
  <c r="J17" i="9"/>
  <c r="J19" i="9"/>
  <c r="J20" i="9"/>
  <c r="J22" i="9"/>
  <c r="J23" i="9"/>
  <c r="J25" i="9"/>
  <c r="J26" i="9"/>
  <c r="J32" i="9"/>
  <c r="J34" i="9"/>
  <c r="J35" i="9"/>
  <c r="J37" i="9"/>
  <c r="J38" i="9"/>
  <c r="J40" i="9"/>
  <c r="J41" i="9"/>
  <c r="J43" i="9"/>
  <c r="J44" i="9"/>
  <c r="J45" i="9"/>
  <c r="J46" i="9"/>
  <c r="J47" i="9"/>
  <c r="J7" i="9"/>
  <c r="J8" i="9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AZ12" i="7"/>
  <c r="AS12" i="7"/>
  <c r="X12" i="7"/>
  <c r="C12" i="7"/>
  <c r="AZ11" i="7"/>
  <c r="AS11" i="7"/>
  <c r="X11" i="7"/>
  <c r="C11" i="7"/>
  <c r="AZ10" i="7"/>
  <c r="AS10" i="7"/>
  <c r="X10" i="7"/>
  <c r="C10" i="7"/>
  <c r="AZ9" i="7"/>
  <c r="AS9" i="7"/>
  <c r="X9" i="7"/>
  <c r="C9" i="7"/>
  <c r="BF8" i="7"/>
  <c r="BE8" i="7"/>
  <c r="BD8" i="7"/>
  <c r="BC8" i="7"/>
  <c r="BB8" i="7"/>
  <c r="AY8" i="7"/>
  <c r="AX8" i="7"/>
  <c r="AW8" i="7"/>
  <c r="AV8" i="7"/>
  <c r="AU8" i="7"/>
  <c r="AT8" i="7"/>
  <c r="AS8" i="7" s="1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 s="1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L49" i="9"/>
  <c r="H49" i="9"/>
  <c r="H50" i="9"/>
  <c r="W10" i="6"/>
  <c r="W9" i="6"/>
  <c r="H28" i="9"/>
  <c r="H52" i="9"/>
  <c r="H29" i="9"/>
  <c r="H53" i="9"/>
  <c r="G35" i="3"/>
  <c r="F31" i="3"/>
  <c r="F35" i="3" s="1"/>
  <c r="H47" i="4"/>
  <c r="G47" i="4"/>
  <c r="K10" i="4"/>
  <c r="J58" i="9"/>
  <c r="O33" i="9"/>
  <c r="O27" i="9"/>
  <c r="O24" i="9"/>
  <c r="O21" i="9"/>
  <c r="O15" i="9"/>
  <c r="O12" i="9"/>
  <c r="O18" i="9"/>
  <c r="V45" i="4"/>
  <c r="V46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12" i="4"/>
  <c r="V13" i="4"/>
  <c r="V14" i="4"/>
  <c r="V15" i="4"/>
  <c r="V16" i="4"/>
  <c r="V17" i="4"/>
  <c r="V18" i="4"/>
  <c r="V19" i="4"/>
  <c r="V20" i="4"/>
  <c r="V21" i="4"/>
  <c r="O9" i="9"/>
  <c r="O8" i="9"/>
  <c r="V39" i="9"/>
  <c r="V36" i="9"/>
  <c r="K48" i="4"/>
  <c r="H8" i="6"/>
  <c r="F8" i="6"/>
  <c r="D36" i="9" s="1"/>
  <c r="J36" i="9" s="1"/>
  <c r="E8" i="6"/>
  <c r="D33" i="9" s="1"/>
  <c r="AK9" i="8"/>
  <c r="N9" i="9" s="1"/>
  <c r="K77" i="9"/>
  <c r="J77" i="9"/>
  <c r="K76" i="9"/>
  <c r="J76" i="9"/>
  <c r="K71" i="9"/>
  <c r="J71" i="9"/>
  <c r="K70" i="9"/>
  <c r="J70" i="9"/>
  <c r="K65" i="9"/>
  <c r="J65" i="9"/>
  <c r="K64" i="9"/>
  <c r="J64" i="9"/>
  <c r="K59" i="9"/>
  <c r="J59" i="9"/>
  <c r="K58" i="9"/>
  <c r="T51" i="9"/>
  <c r="S51" i="9"/>
  <c r="R51" i="9"/>
  <c r="Q51" i="9"/>
  <c r="P51" i="9"/>
  <c r="F51" i="9"/>
  <c r="V50" i="9"/>
  <c r="T50" i="9"/>
  <c r="S50" i="9"/>
  <c r="R50" i="9"/>
  <c r="Q50" i="9"/>
  <c r="P50" i="9"/>
  <c r="N50" i="9"/>
  <c r="L50" i="9"/>
  <c r="F50" i="9"/>
  <c r="E50" i="9"/>
  <c r="D50" i="9"/>
  <c r="J50" i="9" s="1"/>
  <c r="V49" i="9"/>
  <c r="T49" i="9"/>
  <c r="S49" i="9"/>
  <c r="R49" i="9"/>
  <c r="Q49" i="9"/>
  <c r="P49" i="9"/>
  <c r="N49" i="9"/>
  <c r="F49" i="9"/>
  <c r="E49" i="9"/>
  <c r="D49" i="9"/>
  <c r="J49" i="9" s="1"/>
  <c r="O48" i="9"/>
  <c r="O47" i="9"/>
  <c r="K47" i="9"/>
  <c r="U47" i="9" s="1"/>
  <c r="M47" i="9"/>
  <c r="O46" i="9"/>
  <c r="K46" i="9"/>
  <c r="M46" i="9" s="1"/>
  <c r="O45" i="9"/>
  <c r="K45" i="9" s="1"/>
  <c r="U45" i="9" s="1"/>
  <c r="O44" i="9"/>
  <c r="K44" i="9" s="1"/>
  <c r="M44" i="9" s="1"/>
  <c r="O43" i="9"/>
  <c r="K43" i="9"/>
  <c r="O42" i="9"/>
  <c r="K42" i="9" s="1"/>
  <c r="M42" i="9" s="1"/>
  <c r="O41" i="9"/>
  <c r="K41" i="9" s="1"/>
  <c r="O40" i="9"/>
  <c r="O39" i="9"/>
  <c r="O38" i="9"/>
  <c r="K38" i="9" s="1"/>
  <c r="O37" i="9"/>
  <c r="K37" i="9" s="1"/>
  <c r="O36" i="9"/>
  <c r="O35" i="9"/>
  <c r="K35" i="9"/>
  <c r="O34" i="9"/>
  <c r="K34" i="9"/>
  <c r="O32" i="9"/>
  <c r="K32" i="9"/>
  <c r="O31" i="9"/>
  <c r="V30" i="9"/>
  <c r="T30" i="9"/>
  <c r="S30" i="9"/>
  <c r="R30" i="9"/>
  <c r="Q30" i="9"/>
  <c r="P30" i="9"/>
  <c r="F30" i="9"/>
  <c r="V29" i="9"/>
  <c r="V53" i="9" s="1"/>
  <c r="T29" i="9"/>
  <c r="S29" i="9"/>
  <c r="S53" i="9" s="1"/>
  <c r="R29" i="9"/>
  <c r="Q29" i="9"/>
  <c r="Q53" i="9" s="1"/>
  <c r="P29" i="9"/>
  <c r="P53" i="9" s="1"/>
  <c r="N29" i="9"/>
  <c r="N53" i="9"/>
  <c r="L29" i="9"/>
  <c r="F29" i="9"/>
  <c r="F53" i="9" s="1"/>
  <c r="E29" i="9"/>
  <c r="D29" i="9"/>
  <c r="J29" i="9"/>
  <c r="V28" i="9"/>
  <c r="T28" i="9"/>
  <c r="T52" i="9" s="1"/>
  <c r="S28" i="9"/>
  <c r="S52" i="9" s="1"/>
  <c r="R28" i="9"/>
  <c r="R52" i="9" s="1"/>
  <c r="Q28" i="9"/>
  <c r="P28" i="9"/>
  <c r="P52" i="9" s="1"/>
  <c r="N28" i="9"/>
  <c r="N52" i="9"/>
  <c r="L28" i="9"/>
  <c r="L52" i="9"/>
  <c r="F28" i="9"/>
  <c r="E28" i="9"/>
  <c r="E52" i="9" s="1"/>
  <c r="D28" i="9"/>
  <c r="J28" i="9" s="1"/>
  <c r="O26" i="9"/>
  <c r="O25" i="9"/>
  <c r="K25" i="9" s="1"/>
  <c r="O23" i="9"/>
  <c r="K23" i="9" s="1"/>
  <c r="O22" i="9"/>
  <c r="K22" i="9" s="1"/>
  <c r="O20" i="9"/>
  <c r="K20" i="9" s="1"/>
  <c r="M20" i="9" s="1"/>
  <c r="O19" i="9"/>
  <c r="K19" i="9"/>
  <c r="O17" i="9"/>
  <c r="K17" i="9"/>
  <c r="O16" i="9"/>
  <c r="K16" i="9" s="1"/>
  <c r="O14" i="9"/>
  <c r="K14" i="9"/>
  <c r="M14" i="9" s="1"/>
  <c r="O13" i="9"/>
  <c r="K13" i="9" s="1"/>
  <c r="O11" i="9"/>
  <c r="K11" i="9" s="1"/>
  <c r="U11" i="9" s="1"/>
  <c r="O10" i="9"/>
  <c r="K8" i="9"/>
  <c r="O7" i="9"/>
  <c r="K7" i="9"/>
  <c r="AE9" i="8"/>
  <c r="BG9" i="8"/>
  <c r="L27" i="9" s="1"/>
  <c r="BF9" i="8"/>
  <c r="BE9" i="8"/>
  <c r="L21" i="9" s="1"/>
  <c r="BD9" i="8"/>
  <c r="L18" i="9" s="1"/>
  <c r="BC9" i="8"/>
  <c r="L15" i="9" s="1"/>
  <c r="BB9" i="8"/>
  <c r="L12" i="9" s="1"/>
  <c r="BA9" i="8"/>
  <c r="AY9" i="8"/>
  <c r="AX9" i="8"/>
  <c r="AW9" i="8"/>
  <c r="AV9" i="8"/>
  <c r="AU9" i="8"/>
  <c r="AT9" i="8"/>
  <c r="AR9" i="8" s="1"/>
  <c r="AS9" i="8"/>
  <c r="AQ9" i="8"/>
  <c r="N27" i="9" s="1"/>
  <c r="K27" i="9" s="1"/>
  <c r="M27" i="9" s="1"/>
  <c r="AP9" i="8"/>
  <c r="AO9" i="8"/>
  <c r="N21" i="9" s="1"/>
  <c r="K21" i="9" s="1"/>
  <c r="M21" i="9" s="1"/>
  <c r="AN9" i="8"/>
  <c r="AM9" i="8"/>
  <c r="AL9" i="8"/>
  <c r="AA9" i="8"/>
  <c r="Y9" i="8"/>
  <c r="W9" i="8"/>
  <c r="S9" i="8"/>
  <c r="R9" i="8"/>
  <c r="Q9" i="8"/>
  <c r="P9" i="8"/>
  <c r="O9" i="8"/>
  <c r="N9" i="8"/>
  <c r="L9" i="8" s="1"/>
  <c r="M9" i="8"/>
  <c r="K9" i="8"/>
  <c r="D27" i="9" s="1"/>
  <c r="J27" i="9" s="1"/>
  <c r="J9" i="8"/>
  <c r="D24" i="9" s="1"/>
  <c r="J24" i="9" s="1"/>
  <c r="I9" i="8"/>
  <c r="D21" i="9" s="1"/>
  <c r="J21" i="9" s="1"/>
  <c r="H9" i="8"/>
  <c r="D18" i="9" s="1"/>
  <c r="J18" i="9" s="1"/>
  <c r="G9" i="8"/>
  <c r="F9" i="8"/>
  <c r="D12" i="9" s="1"/>
  <c r="J12" i="9" s="1"/>
  <c r="E9" i="8"/>
  <c r="D9" i="8" s="1"/>
  <c r="AN12" i="6"/>
  <c r="AH12" i="6"/>
  <c r="AB12" i="6"/>
  <c r="AA12" i="6"/>
  <c r="Z12" i="6"/>
  <c r="AX12" i="6" s="1"/>
  <c r="Y12" i="6"/>
  <c r="X12" i="6"/>
  <c r="W12" i="6"/>
  <c r="J12" i="6"/>
  <c r="D12" i="6"/>
  <c r="AN11" i="6"/>
  <c r="AH11" i="6"/>
  <c r="AB11" i="6"/>
  <c r="AA11" i="6"/>
  <c r="AY11" i="6" s="1"/>
  <c r="Z11" i="6"/>
  <c r="AX11" i="6" s="1"/>
  <c r="Y11" i="6"/>
  <c r="X11" i="6"/>
  <c r="W11" i="6"/>
  <c r="J11" i="6"/>
  <c r="D11" i="6"/>
  <c r="AN10" i="6"/>
  <c r="AH10" i="6"/>
  <c r="AB10" i="6"/>
  <c r="AA10" i="6"/>
  <c r="Z10" i="6"/>
  <c r="AX10" i="6" s="1"/>
  <c r="Y10" i="6"/>
  <c r="X10" i="6"/>
  <c r="AV10" i="6" s="1"/>
  <c r="J10" i="6"/>
  <c r="D10" i="6"/>
  <c r="AN9" i="6"/>
  <c r="AH9" i="6"/>
  <c r="AB9" i="6"/>
  <c r="AA9" i="6"/>
  <c r="AY9" i="6" s="1"/>
  <c r="Z9" i="6"/>
  <c r="X9" i="6"/>
  <c r="AV9" i="6" s="1"/>
  <c r="J9" i="6"/>
  <c r="D9" i="6"/>
  <c r="AS8" i="6"/>
  <c r="L48" i="9" s="1"/>
  <c r="AR8" i="6"/>
  <c r="AQ8" i="6"/>
  <c r="L39" i="9" s="1"/>
  <c r="AP8" i="6"/>
  <c r="L36" i="9" s="1"/>
  <c r="AO8" i="6"/>
  <c r="L33" i="9" s="1"/>
  <c r="AM8" i="6"/>
  <c r="AL8" i="6"/>
  <c r="AK8" i="6"/>
  <c r="AJ8" i="6"/>
  <c r="AI8" i="6"/>
  <c r="AG8" i="6"/>
  <c r="AF8" i="6"/>
  <c r="AE8" i="6"/>
  <c r="N39" i="9" s="1"/>
  <c r="AD8" i="6"/>
  <c r="N36" i="9" s="1"/>
  <c r="AC8" i="6"/>
  <c r="O8" i="6"/>
  <c r="N8" i="6"/>
  <c r="M8" i="6"/>
  <c r="L8" i="6"/>
  <c r="K8" i="6"/>
  <c r="I8" i="6"/>
  <c r="D48" i="9" s="1"/>
  <c r="G8" i="6"/>
  <c r="D39" i="9" s="1"/>
  <c r="F78" i="4"/>
  <c r="E78" i="4"/>
  <c r="F77" i="4"/>
  <c r="E77" i="4"/>
  <c r="F76" i="4"/>
  <c r="E76" i="4"/>
  <c r="F75" i="4"/>
  <c r="E75" i="4"/>
  <c r="F74" i="4"/>
  <c r="E74" i="4"/>
  <c r="F73" i="4"/>
  <c r="E73" i="4"/>
  <c r="F72" i="4"/>
  <c r="E72" i="4"/>
  <c r="K72" i="4" s="1"/>
  <c r="F71" i="4"/>
  <c r="E71" i="4"/>
  <c r="K71" i="4" s="1"/>
  <c r="F70" i="4"/>
  <c r="E70" i="4"/>
  <c r="K70" i="4" s="1"/>
  <c r="F69" i="4"/>
  <c r="E69" i="4"/>
  <c r="K69" i="4" s="1"/>
  <c r="F68" i="4"/>
  <c r="E68" i="4"/>
  <c r="F67" i="4"/>
  <c r="E67" i="4"/>
  <c r="F66" i="4"/>
  <c r="E66" i="4"/>
  <c r="F65" i="4"/>
  <c r="E65" i="4"/>
  <c r="F64" i="4"/>
  <c r="E64" i="4"/>
  <c r="F63" i="4"/>
  <c r="K56" i="4"/>
  <c r="K55" i="4"/>
  <c r="S55" i="4"/>
  <c r="K54" i="4"/>
  <c r="S54" i="4" s="1"/>
  <c r="K53" i="4"/>
  <c r="S53" i="4" s="1"/>
  <c r="K52" i="4"/>
  <c r="K51" i="4"/>
  <c r="S51" i="4"/>
  <c r="K50" i="4"/>
  <c r="S50" i="4"/>
  <c r="K49" i="4"/>
  <c r="S49" i="4"/>
  <c r="AD47" i="4"/>
  <c r="AC47" i="4"/>
  <c r="AB47" i="4"/>
  <c r="AA47" i="4"/>
  <c r="Z47" i="4"/>
  <c r="Y47" i="4"/>
  <c r="X47" i="4"/>
  <c r="W47" i="4"/>
  <c r="U47" i="4"/>
  <c r="T47" i="4"/>
  <c r="R47" i="4"/>
  <c r="V33" i="9" s="1"/>
  <c r="Q47" i="4"/>
  <c r="P47" i="4"/>
  <c r="O47" i="4"/>
  <c r="N47" i="4"/>
  <c r="M47" i="4"/>
  <c r="L47" i="4"/>
  <c r="F47" i="4"/>
  <c r="D47" i="4"/>
  <c r="K46" i="4"/>
  <c r="K45" i="4"/>
  <c r="K44" i="4"/>
  <c r="K43" i="4"/>
  <c r="K42" i="4"/>
  <c r="S42" i="4" s="1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S26" i="4" s="1"/>
  <c r="K25" i="4"/>
  <c r="K24" i="4"/>
  <c r="K23" i="4"/>
  <c r="K22" i="4"/>
  <c r="S22" i="4" s="1"/>
  <c r="K21" i="4"/>
  <c r="K20" i="4"/>
  <c r="K19" i="4"/>
  <c r="K18" i="4"/>
  <c r="K17" i="4"/>
  <c r="K16" i="4"/>
  <c r="K15" i="4"/>
  <c r="K14" i="4"/>
  <c r="K13" i="4"/>
  <c r="K12" i="4"/>
  <c r="K11" i="4"/>
  <c r="J34" i="3"/>
  <c r="J33" i="3"/>
  <c r="J32" i="3"/>
  <c r="R31" i="3"/>
  <c r="R35" i="3" s="1"/>
  <c r="P31" i="3"/>
  <c r="P35" i="3" s="1"/>
  <c r="O31" i="3"/>
  <c r="O35" i="3" s="1"/>
  <c r="N31" i="3"/>
  <c r="N35" i="3" s="1"/>
  <c r="M31" i="3"/>
  <c r="M35" i="3"/>
  <c r="L31" i="3"/>
  <c r="L35" i="3"/>
  <c r="K31" i="3"/>
  <c r="K35" i="3" s="1"/>
  <c r="E31" i="3"/>
  <c r="E35" i="3" s="1"/>
  <c r="D31" i="3"/>
  <c r="D35" i="3" s="1"/>
  <c r="C31" i="3"/>
  <c r="C35" i="3" s="1"/>
  <c r="J30" i="3"/>
  <c r="J29" i="3"/>
  <c r="J28" i="3"/>
  <c r="J27" i="3"/>
  <c r="J26" i="3"/>
  <c r="J25" i="3"/>
  <c r="J24" i="3"/>
  <c r="J23" i="3"/>
  <c r="J22" i="3"/>
  <c r="J21" i="3"/>
  <c r="J20" i="3"/>
  <c r="J19" i="3"/>
  <c r="Q19" i="3" s="1"/>
  <c r="J17" i="3"/>
  <c r="Q17" i="3"/>
  <c r="J16" i="3"/>
  <c r="J15" i="3"/>
  <c r="Q15" i="3" s="1"/>
  <c r="J14" i="3"/>
  <c r="Q13" i="3"/>
  <c r="N12" i="9"/>
  <c r="K12" i="9" s="1"/>
  <c r="M12" i="9" s="1"/>
  <c r="N24" i="9"/>
  <c r="K24" i="9" s="1"/>
  <c r="L24" i="9"/>
  <c r="AZ9" i="8"/>
  <c r="K31" i="9"/>
  <c r="N18" i="9"/>
  <c r="L9" i="9"/>
  <c r="D15" i="9"/>
  <c r="N15" i="9"/>
  <c r="V52" i="9"/>
  <c r="Q52" i="9"/>
  <c r="V9" i="8"/>
  <c r="Z9" i="8"/>
  <c r="D53" i="9"/>
  <c r="D52" i="9"/>
  <c r="X9" i="8"/>
  <c r="L53" i="9"/>
  <c r="S36" i="4"/>
  <c r="Q22" i="3"/>
  <c r="F52" i="9"/>
  <c r="R53" i="9"/>
  <c r="M8" i="9"/>
  <c r="T53" i="9"/>
  <c r="U20" i="9"/>
  <c r="M37" i="9"/>
  <c r="S31" i="4"/>
  <c r="S46" i="4"/>
  <c r="Q29" i="3"/>
  <c r="H51" i="9"/>
  <c r="S44" i="4"/>
  <c r="AX9" i="6"/>
  <c r="AJ9" i="8"/>
  <c r="H30" i="9"/>
  <c r="AV11" i="6"/>
  <c r="K10" i="9"/>
  <c r="O28" i="9"/>
  <c r="E53" i="9"/>
  <c r="K40" i="9"/>
  <c r="U40" i="9" s="1"/>
  <c r="O49" i="9"/>
  <c r="U8" i="9"/>
  <c r="M31" i="9"/>
  <c r="U31" i="9"/>
  <c r="K26" i="9"/>
  <c r="U26" i="9" s="1"/>
  <c r="O29" i="9"/>
  <c r="M32" i="9"/>
  <c r="U14" i="9"/>
  <c r="M26" i="9"/>
  <c r="V11" i="6"/>
  <c r="I52" i="9"/>
  <c r="J52" i="9" s="1"/>
  <c r="M10" i="9"/>
  <c r="U10" i="9"/>
  <c r="AD9" i="8"/>
  <c r="AV12" i="6"/>
  <c r="U32" i="9"/>
  <c r="AG9" i="8"/>
  <c r="AF9" i="8"/>
  <c r="AI9" i="8"/>
  <c r="U22" i="9"/>
  <c r="M22" i="9"/>
  <c r="AU10" i="6"/>
  <c r="T8" i="6"/>
  <c r="M38" i="9"/>
  <c r="U38" i="9"/>
  <c r="AC9" i="8"/>
  <c r="O50" i="9"/>
  <c r="O53" i="9" s="1"/>
  <c r="U44" i="9"/>
  <c r="S43" i="4"/>
  <c r="K68" i="4"/>
  <c r="U46" i="9"/>
  <c r="U37" i="9"/>
  <c r="AH9" i="8"/>
  <c r="S19" i="4"/>
  <c r="S20" i="4"/>
  <c r="S41" i="4"/>
  <c r="S45" i="4"/>
  <c r="K74" i="4"/>
  <c r="K76" i="4"/>
  <c r="S39" i="4"/>
  <c r="K67" i="4"/>
  <c r="S18" i="4"/>
  <c r="S23" i="4"/>
  <c r="S24" i="4"/>
  <c r="K63" i="4"/>
  <c r="I30" i="9"/>
  <c r="U7" i="9"/>
  <c r="M7" i="9"/>
  <c r="U19" i="9"/>
  <c r="M19" i="9"/>
  <c r="U34" i="9"/>
  <c r="K49" i="9"/>
  <c r="M49" i="9" s="1"/>
  <c r="M34" i="9"/>
  <c r="U43" i="9"/>
  <c r="M43" i="9"/>
  <c r="U13" i="9"/>
  <c r="M13" i="9"/>
  <c r="M17" i="9"/>
  <c r="U17" i="9"/>
  <c r="M35" i="9"/>
  <c r="K50" i="9"/>
  <c r="M50" i="9" s="1"/>
  <c r="U35" i="9"/>
  <c r="M41" i="9"/>
  <c r="U41" i="9"/>
  <c r="M45" i="9"/>
  <c r="M11" i="9"/>
  <c r="AU12" i="6"/>
  <c r="D9" i="9" l="1"/>
  <c r="J9" i="9" s="1"/>
  <c r="K18" i="9"/>
  <c r="M18" i="9" s="1"/>
  <c r="T54" i="9"/>
  <c r="F54" i="9"/>
  <c r="H54" i="9"/>
  <c r="U16" i="9"/>
  <c r="M16" i="9"/>
  <c r="K15" i="9"/>
  <c r="M15" i="9" s="1"/>
  <c r="R54" i="9"/>
  <c r="O30" i="9"/>
  <c r="S54" i="9"/>
  <c r="Q54" i="9"/>
  <c r="K36" i="9"/>
  <c r="U36" i="9" s="1"/>
  <c r="O51" i="9"/>
  <c r="K66" i="4"/>
  <c r="K57" i="4"/>
  <c r="I57" i="4"/>
  <c r="J52" i="4"/>
  <c r="V51" i="9"/>
  <c r="V54" i="9" s="1"/>
  <c r="S40" i="4"/>
  <c r="J47" i="4"/>
  <c r="V47" i="4"/>
  <c r="K47" i="4"/>
  <c r="S10" i="4"/>
  <c r="J31" i="3"/>
  <c r="J35" i="3" s="1"/>
  <c r="Q14" i="3"/>
  <c r="AN8" i="6"/>
  <c r="AA8" i="6"/>
  <c r="Y8" i="6"/>
  <c r="AY10" i="6"/>
  <c r="AH8" i="6"/>
  <c r="W8" i="6"/>
  <c r="V12" i="6"/>
  <c r="V10" i="6"/>
  <c r="X8" i="6"/>
  <c r="V9" i="6"/>
  <c r="P12" i="6"/>
  <c r="AW11" i="6"/>
  <c r="U8" i="6"/>
  <c r="J8" i="6"/>
  <c r="AY12" i="6"/>
  <c r="AY8" i="6" s="1"/>
  <c r="AW12" i="6"/>
  <c r="AW8" i="6" s="1"/>
  <c r="S8" i="6"/>
  <c r="P11" i="6"/>
  <c r="P10" i="6"/>
  <c r="AU11" i="6"/>
  <c r="AT11" i="6" s="1"/>
  <c r="P9" i="6"/>
  <c r="AU9" i="6"/>
  <c r="Q8" i="6"/>
  <c r="D51" i="9"/>
  <c r="AB8" i="6"/>
  <c r="N33" i="9"/>
  <c r="N48" i="9"/>
  <c r="K48" i="9" s="1"/>
  <c r="M48" i="9" s="1"/>
  <c r="K39" i="9"/>
  <c r="M39" i="9" s="1"/>
  <c r="T9" i="8"/>
  <c r="M24" i="9"/>
  <c r="BJ9" i="8"/>
  <c r="C8" i="7"/>
  <c r="AE7" i="5"/>
  <c r="C7" i="5"/>
  <c r="I12" i="3"/>
  <c r="L51" i="9"/>
  <c r="AZ8" i="7"/>
  <c r="BL9" i="8"/>
  <c r="BM9" i="8"/>
  <c r="S27" i="4"/>
  <c r="S28" i="4"/>
  <c r="S29" i="4"/>
  <c r="S32" i="4"/>
  <c r="S33" i="4"/>
  <c r="S34" i="4"/>
  <c r="S35" i="4"/>
  <c r="Q18" i="3"/>
  <c r="Q20" i="3"/>
  <c r="Q21" i="3"/>
  <c r="Q23" i="3"/>
  <c r="Q24" i="3"/>
  <c r="M25" i="9"/>
  <c r="K28" i="9"/>
  <c r="O52" i="9"/>
  <c r="U27" i="9"/>
  <c r="P54" i="9"/>
  <c r="U50" i="9"/>
  <c r="U42" i="9"/>
  <c r="U23" i="9"/>
  <c r="M23" i="9"/>
  <c r="K29" i="9"/>
  <c r="U25" i="9"/>
  <c r="I53" i="9"/>
  <c r="J53" i="9" s="1"/>
  <c r="Q32" i="3"/>
  <c r="Q33" i="3"/>
  <c r="Q34" i="3"/>
  <c r="Q16" i="3"/>
  <c r="Q25" i="3"/>
  <c r="Q26" i="3"/>
  <c r="Q27" i="3"/>
  <c r="Q28" i="3"/>
  <c r="Q30" i="3"/>
  <c r="K64" i="4"/>
  <c r="K65" i="4"/>
  <c r="K73" i="4"/>
  <c r="K75" i="4"/>
  <c r="K77" i="4"/>
  <c r="K78" i="4"/>
  <c r="S48" i="4"/>
  <c r="S11" i="4"/>
  <c r="S12" i="4"/>
  <c r="S13" i="4"/>
  <c r="S14" i="4"/>
  <c r="S15" i="4"/>
  <c r="S16" i="4"/>
  <c r="S17" i="4"/>
  <c r="S21" i="4"/>
  <c r="S25" i="4"/>
  <c r="S37" i="4"/>
  <c r="S38" i="4"/>
  <c r="S30" i="4"/>
  <c r="I47" i="4"/>
  <c r="BI9" i="8"/>
  <c r="BN9" i="8"/>
  <c r="AT10" i="6"/>
  <c r="U49" i="9"/>
  <c r="U28" i="9"/>
  <c r="J48" i="9"/>
  <c r="K9" i="9"/>
  <c r="M9" i="9" s="1"/>
  <c r="N30" i="9"/>
  <c r="L30" i="9"/>
  <c r="J15" i="9"/>
  <c r="U15" i="9" s="1"/>
  <c r="U21" i="9"/>
  <c r="U12" i="9"/>
  <c r="U24" i="9"/>
  <c r="AX8" i="6"/>
  <c r="D8" i="6"/>
  <c r="Z8" i="6"/>
  <c r="AV8" i="6"/>
  <c r="U29" i="9"/>
  <c r="U53" i="9" s="1"/>
  <c r="AT9" i="6"/>
  <c r="E51" i="9"/>
  <c r="E54" i="9" s="1"/>
  <c r="BK9" i="8"/>
  <c r="D30" i="9"/>
  <c r="BO9" i="8"/>
  <c r="AB9" i="8"/>
  <c r="M40" i="9"/>
  <c r="J39" i="9"/>
  <c r="S56" i="4"/>
  <c r="U18" i="9" l="1"/>
  <c r="O54" i="9"/>
  <c r="M36" i="9"/>
  <c r="U39" i="9"/>
  <c r="J57" i="4"/>
  <c r="S52" i="4"/>
  <c r="S57" i="4" s="1"/>
  <c r="V8" i="6"/>
  <c r="AU8" i="6"/>
  <c r="AT8" i="6" s="1"/>
  <c r="P8" i="6"/>
  <c r="AT12" i="6"/>
  <c r="K33" i="9"/>
  <c r="N51" i="9"/>
  <c r="N54" i="9" s="1"/>
  <c r="U48" i="9"/>
  <c r="K30" i="9"/>
  <c r="K66" i="9" s="1"/>
  <c r="U9" i="9"/>
  <c r="L54" i="9"/>
  <c r="I31" i="3"/>
  <c r="Q12" i="3"/>
  <c r="S47" i="4"/>
  <c r="K52" i="9"/>
  <c r="M52" i="9" s="1"/>
  <c r="M28" i="9"/>
  <c r="M29" i="9"/>
  <c r="K53" i="9"/>
  <c r="M53" i="9" s="1"/>
  <c r="U52" i="9"/>
  <c r="D54" i="9"/>
  <c r="J30" i="9"/>
  <c r="J66" i="9" s="1"/>
  <c r="BH9" i="8"/>
  <c r="J33" i="9"/>
  <c r="I51" i="9"/>
  <c r="U30" i="9" l="1"/>
  <c r="K51" i="9"/>
  <c r="M33" i="9"/>
  <c r="U33" i="9"/>
  <c r="U51" i="9" s="1"/>
  <c r="M30" i="9"/>
  <c r="I35" i="3"/>
  <c r="Q31" i="3"/>
  <c r="Q35" i="3" s="1"/>
  <c r="I54" i="9"/>
  <c r="J54" i="9" s="1"/>
  <c r="J51" i="9"/>
  <c r="J72" i="9" s="1"/>
  <c r="U54" i="9" l="1"/>
  <c r="M51" i="9"/>
  <c r="K72" i="9"/>
  <c r="J60" i="9"/>
  <c r="J78" i="9"/>
  <c r="K54" i="9"/>
  <c r="M54" i="9" l="1"/>
  <c r="K78" i="9"/>
  <c r="K60" i="9"/>
</calcChain>
</file>

<file path=xl/sharedStrings.xml><?xml version="1.0" encoding="utf-8"?>
<sst xmlns="http://schemas.openxmlformats.org/spreadsheetml/2006/main" count="1080" uniqueCount="630">
  <si>
    <t>Свършени дела</t>
  </si>
  <si>
    <t>Прекратени производства</t>
  </si>
  <si>
    <t>година</t>
  </si>
  <si>
    <t>Постъпили през годината</t>
  </si>
  <si>
    <t>Всичко за разглеждане</t>
  </si>
  <si>
    <t>Всичко</t>
  </si>
  <si>
    <t>В срок до 3 месеца</t>
  </si>
  <si>
    <t>Със съдебен акт по същество</t>
  </si>
  <si>
    <t>Върнати за доразследване</t>
  </si>
  <si>
    <t>По други причини</t>
  </si>
  <si>
    <t>Брой заседания</t>
  </si>
  <si>
    <t>Обжалвани и протестирани</t>
  </si>
  <si>
    <t>Брой</t>
  </si>
  <si>
    <t>%</t>
  </si>
  <si>
    <t>А</t>
  </si>
  <si>
    <t>Б</t>
  </si>
  <si>
    <t>В</t>
  </si>
  <si>
    <t>Г</t>
  </si>
  <si>
    <t>Д</t>
  </si>
  <si>
    <t>Е</t>
  </si>
  <si>
    <t>Ж</t>
  </si>
  <si>
    <t>И</t>
  </si>
  <si>
    <t>x</t>
  </si>
  <si>
    <t>К</t>
  </si>
  <si>
    <t>Л</t>
  </si>
  <si>
    <t>М</t>
  </si>
  <si>
    <t>Н</t>
  </si>
  <si>
    <t>Р</t>
  </si>
  <si>
    <t>Т</t>
  </si>
  <si>
    <t xml:space="preserve">Административен ръководител:               </t>
  </si>
  <si>
    <t>/подпис и печат/</t>
  </si>
  <si>
    <t>Споразум. по чл.382 НПК</t>
  </si>
  <si>
    <t>Общо граждански  дела</t>
  </si>
  <si>
    <t>Общо наказателни дела</t>
  </si>
  <si>
    <r>
      <t>Брой съдии  по щат</t>
    </r>
    <r>
      <rPr>
        <b/>
        <sz val="8"/>
        <rFont val="Arial"/>
        <family val="2"/>
        <charset val="204"/>
      </rPr>
      <t xml:space="preserve"> общо</t>
    </r>
  </si>
  <si>
    <r>
      <t xml:space="preserve">Брой </t>
    </r>
    <r>
      <rPr>
        <b/>
        <sz val="8"/>
        <rFont val="Arial"/>
        <family val="2"/>
        <charset val="204"/>
      </rPr>
      <t xml:space="preserve">граждански </t>
    </r>
    <r>
      <rPr>
        <sz val="8"/>
        <rFont val="Arial"/>
        <family val="2"/>
        <charset val="204"/>
      </rPr>
      <t>съдии по щат</t>
    </r>
  </si>
  <si>
    <t xml:space="preserve">Натовареност  на гражданските съдии по щат      </t>
  </si>
  <si>
    <t xml:space="preserve">Натовареност  на наказателните  съдии по щат      </t>
  </si>
  <si>
    <r>
      <t xml:space="preserve">Брой </t>
    </r>
    <r>
      <rPr>
        <b/>
        <sz val="8"/>
        <rFont val="Arial"/>
        <family val="2"/>
        <charset val="204"/>
      </rPr>
      <t>наказателни</t>
    </r>
    <r>
      <rPr>
        <sz val="8"/>
        <rFont val="Arial"/>
        <family val="2"/>
        <charset val="204"/>
      </rPr>
      <t xml:space="preserve"> </t>
    </r>
    <r>
      <rPr>
        <b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съдии по щат</t>
    </r>
  </si>
  <si>
    <t>ВСИЧКО ДЕЛА</t>
  </si>
  <si>
    <t>З</t>
  </si>
  <si>
    <t>О</t>
  </si>
  <si>
    <t>П</t>
  </si>
  <si>
    <t>У</t>
  </si>
  <si>
    <t>Ф</t>
  </si>
  <si>
    <t>Телефон:</t>
  </si>
  <si>
    <t>за</t>
  </si>
  <si>
    <t>Отчет за работата на Районен съд   град</t>
  </si>
  <si>
    <t>С</t>
  </si>
  <si>
    <t>Видове дела</t>
  </si>
  <si>
    <t>а</t>
  </si>
  <si>
    <t>б</t>
  </si>
  <si>
    <t>Споразум. по чл.384 НПК или спог. по 234 ГПК</t>
  </si>
  <si>
    <t>Производства по чл.310ГПК</t>
  </si>
  <si>
    <t>2а</t>
  </si>
  <si>
    <t>6а</t>
  </si>
  <si>
    <t>6б</t>
  </si>
  <si>
    <t>6в</t>
  </si>
  <si>
    <t>6г</t>
  </si>
  <si>
    <t>Висящи в началото на периода</t>
  </si>
  <si>
    <t>Висящи в края на периода</t>
  </si>
  <si>
    <t>Утвърдени от ВСС с Протокол № 3/21.01.09г.</t>
  </si>
  <si>
    <t>Дела от и срещу търговци</t>
  </si>
  <si>
    <t>Други граждански дела</t>
  </si>
  <si>
    <t>Х</t>
  </si>
  <si>
    <t>Ц</t>
  </si>
  <si>
    <t>Граждански   дела по общия ред</t>
  </si>
  <si>
    <t>Я</t>
  </si>
  <si>
    <t xml:space="preserve">Натовареност по щат общо     </t>
  </si>
  <si>
    <t>Частни  граждански дела</t>
  </si>
  <si>
    <t>Дела по чл.410 и чл.417 ГПК</t>
  </si>
  <si>
    <t>Дела по чл.78а НК</t>
  </si>
  <si>
    <t>Частни наказателни дела</t>
  </si>
  <si>
    <t>Частни наказателни дела - разпити</t>
  </si>
  <si>
    <t>Админстративно наказателен характер дела</t>
  </si>
  <si>
    <t>Наказателни общ характер дела</t>
  </si>
  <si>
    <t>Наказателни частен характер дела</t>
  </si>
  <si>
    <t>Админстративни дела  по ЗСПЗЗ и ЗВГЗГФ</t>
  </si>
  <si>
    <t>Действителна натовареност - ОБЩО</t>
  </si>
  <si>
    <t>Ч</t>
  </si>
  <si>
    <t>Отработени човекомесеци</t>
  </si>
  <si>
    <t>ВИДОВЕ  ГРАЖДАНСКИ СПОРОВЕ</t>
  </si>
  <si>
    <t>шифър на реда</t>
  </si>
  <si>
    <t>останали несвършени дела в началото на отчетния период</t>
  </si>
  <si>
    <t>ПОСТЪПИЛИ ДЕЛА</t>
  </si>
  <si>
    <t>останали несвършени дела в края на отчетния период</t>
  </si>
  <si>
    <t>обжалвани дела</t>
  </si>
  <si>
    <t>новообразувани</t>
  </si>
  <si>
    <t>получени по подсъдност</t>
  </si>
  <si>
    <t>ОБЩО</t>
  </si>
  <si>
    <t>искът уважен изцяло</t>
  </si>
  <si>
    <t>искът уважен отчасти</t>
  </si>
  <si>
    <t>искът отхвърлен</t>
  </si>
  <si>
    <t>прекратени дела</t>
  </si>
  <si>
    <t>свършени до 3 месеца</t>
  </si>
  <si>
    <t>по спогодба</t>
  </si>
  <si>
    <t>по други причини</t>
  </si>
  <si>
    <t>ИСКОВЕ ПО СК</t>
  </si>
  <si>
    <t>0100</t>
  </si>
  <si>
    <t>в т.ч. развод и недействителност на брака</t>
  </si>
  <si>
    <t>0110</t>
  </si>
  <si>
    <t xml:space="preserve">        развод по взаимно съгласие</t>
  </si>
  <si>
    <t>0120</t>
  </si>
  <si>
    <t xml:space="preserve">        издръжка</t>
  </si>
  <si>
    <t>0130</t>
  </si>
  <si>
    <t xml:space="preserve">        изменение на издръжка</t>
  </si>
  <si>
    <t>0140</t>
  </si>
  <si>
    <t>ОБЛИГАЦИОННИ ИСКОВЕ</t>
  </si>
  <si>
    <t>0200</t>
  </si>
  <si>
    <t xml:space="preserve">в т.ч.:за непозв. увреждане и дела от и с/у търговци </t>
  </si>
  <si>
    <t>0220</t>
  </si>
  <si>
    <t>ВЕЩНИ ИСКОВЕ</t>
  </si>
  <si>
    <t>0300</t>
  </si>
  <si>
    <t xml:space="preserve">     в т.ч.   по ЗСПЗЗ</t>
  </si>
  <si>
    <t>0310</t>
  </si>
  <si>
    <t>ДЕЛБИ</t>
  </si>
  <si>
    <t>0400</t>
  </si>
  <si>
    <t>ИСКОВЕ ПО КТ</t>
  </si>
  <si>
    <t>0500</t>
  </si>
  <si>
    <t xml:space="preserve">     в т.ч. за обезщетение по чл. 200 КТ</t>
  </si>
  <si>
    <t>0510</t>
  </si>
  <si>
    <t xml:space="preserve">     за отмяна на уволнение</t>
  </si>
  <si>
    <t>0520</t>
  </si>
  <si>
    <t>ФИНАНСОВИ НАЧЕТИ</t>
  </si>
  <si>
    <t>0600</t>
  </si>
  <si>
    <t>ДРУГИ ДЕЛА</t>
  </si>
  <si>
    <t>0800</t>
  </si>
  <si>
    <t>0801</t>
  </si>
  <si>
    <t>0802</t>
  </si>
  <si>
    <t>по чл.26-ти от Закона за закрила на детето</t>
  </si>
  <si>
    <t>0803</t>
  </si>
  <si>
    <t>по чл.30-ти от Закона за закрила на детето</t>
  </si>
  <si>
    <t>0804</t>
  </si>
  <si>
    <t>ОБЩО:   / от ш. 0100 до ш. 0800/</t>
  </si>
  <si>
    <t>0899</t>
  </si>
  <si>
    <t>ДЕЛА ОТ АДМИНИСТРАТИВЕН ХАРАКТЕР</t>
  </si>
  <si>
    <t>0900</t>
  </si>
  <si>
    <t xml:space="preserve">     в т.ч. по ЗУТ</t>
  </si>
  <si>
    <t>0910</t>
  </si>
  <si>
    <t>Дела по чл.410 и чл. 417 ГПК и Закона за кредитн.и-ии</t>
  </si>
  <si>
    <t>1000</t>
  </si>
  <si>
    <t>1099</t>
  </si>
  <si>
    <t xml:space="preserve">СПРАВКА  ІІІ- За времетраенето на размяната на книжата                                                              </t>
  </si>
  <si>
    <t>СПРАВКА І</t>
  </si>
  <si>
    <t>шифър</t>
  </si>
  <si>
    <t>брой</t>
  </si>
  <si>
    <t>Брой дела</t>
  </si>
  <si>
    <t>За граждански дела по общия ред</t>
  </si>
  <si>
    <t>За производства по чл.310  от ГПК</t>
  </si>
  <si>
    <t>Брой насрочвания на дела в открито заседание</t>
  </si>
  <si>
    <t>1м.</t>
  </si>
  <si>
    <t>2м.</t>
  </si>
  <si>
    <t>3м</t>
  </si>
  <si>
    <t>Над 3м.</t>
  </si>
  <si>
    <t>Брой отлагания на дела в открито заседание</t>
  </si>
  <si>
    <t>2200</t>
  </si>
  <si>
    <t>В т.ч. в І-во по делото заседание и помирително</t>
  </si>
  <si>
    <t>2210</t>
  </si>
  <si>
    <t>СПРАВКА ІI</t>
  </si>
  <si>
    <t>Несвършени дела  от 1 до 3г.</t>
  </si>
  <si>
    <t>2300</t>
  </si>
  <si>
    <t>Несвършени дела  от 3 до 5г.</t>
  </si>
  <si>
    <t>2400</t>
  </si>
  <si>
    <t>Несвършени дела  над  5г.</t>
  </si>
  <si>
    <t>2500</t>
  </si>
  <si>
    <t>2600</t>
  </si>
  <si>
    <t>СПРАВКА IV - Извадка от ДРУГИ ДЕЛА - ШИФЪР 0800</t>
  </si>
  <si>
    <t>Особени правила относно производството по гражд.дела при действие на правото на европейския съюз</t>
  </si>
  <si>
    <t>Процедура по Регламент 1393/2007г</t>
  </si>
  <si>
    <t>0806</t>
  </si>
  <si>
    <t>Прицедура по Регламент 1206/2001г.</t>
  </si>
  <si>
    <t>0807</t>
  </si>
  <si>
    <t>Процедура по Регламент 861/2007г.</t>
  </si>
  <si>
    <t>0808</t>
  </si>
  <si>
    <t>Процедура по Регламент 2201/2003</t>
  </si>
  <si>
    <t>0809</t>
  </si>
  <si>
    <t>Съставил:</t>
  </si>
  <si>
    <t>Административен ръководител:</t>
  </si>
  <si>
    <t xml:space="preserve">  О Т Ч Е Т   по  наказателните  дела   на  Р А Й О Н Е Н  СЪД            град</t>
  </si>
  <si>
    <t>СВЕДЕНИЯ ЗА ДЕЛАТА</t>
  </si>
  <si>
    <t>СВЕДЕНИЯ ЗА ЛИЦАТА</t>
  </si>
  <si>
    <t xml:space="preserve">НЯКОИ ВИДОВЕ ПРЕСТЪПЛЕНИЯ ПО НК </t>
  </si>
  <si>
    <t>останали  несв. дела в началото на отчетния период</t>
  </si>
  <si>
    <t>Постъпили дела</t>
  </si>
  <si>
    <t>От св.дела б.п.по чл. 356 НПК</t>
  </si>
  <si>
    <t>Свършени до 3 месеца</t>
  </si>
  <si>
    <t>останали несв. дела в края на отчетния период</t>
  </si>
  <si>
    <t>Съдени лица</t>
  </si>
  <si>
    <t>брой наказани лица по споразум. - чл.381-384 НПК</t>
  </si>
  <si>
    <t>общо</t>
  </si>
  <si>
    <t>в т. ч.</t>
  </si>
  <si>
    <t xml:space="preserve">решени по същество с присъда               </t>
  </si>
  <si>
    <t>прекр.и спор.</t>
  </si>
  <si>
    <t>в т.ч. оправдани</t>
  </si>
  <si>
    <t>всичко</t>
  </si>
  <si>
    <t>в т.ч. непълнолетни</t>
  </si>
  <si>
    <t>л.от св.до 3 г.</t>
  </si>
  <si>
    <t>лишаване  от свобо-да над 3 до 15 г.</t>
  </si>
  <si>
    <t>глоба</t>
  </si>
  <si>
    <t>пробации</t>
  </si>
  <si>
    <t>други наказания</t>
  </si>
  <si>
    <t>бързи произв. по чл. 356 НПК</t>
  </si>
  <si>
    <t xml:space="preserve">в т.ч. свърш.споразум.-чл.381-384 </t>
  </si>
  <si>
    <t>решени</t>
  </si>
  <si>
    <t>прекратени и споразумения</t>
  </si>
  <si>
    <t>Гл. ІІ ПРЕСТЪПЛЕНИЯ ПРОТИВ ЛИЧНОСТТА</t>
  </si>
  <si>
    <t>в т.ч. по чл. 159 ал.2,3 и 5 от НК</t>
  </si>
  <si>
    <t>0201</t>
  </si>
  <si>
    <t>трафик на хора - чл.159а-159в</t>
  </si>
  <si>
    <t>0202</t>
  </si>
  <si>
    <t>средна телесна повреда - чл.129 НК</t>
  </si>
  <si>
    <t>0204</t>
  </si>
  <si>
    <t>противозак.лиш. от свобода чл. 142а НК</t>
  </si>
  <si>
    <t>0205</t>
  </si>
  <si>
    <t>блудство - чл. 149 и 150 НК /без чл.149,ал.5 НК/</t>
  </si>
  <si>
    <t>0206</t>
  </si>
  <si>
    <t>изнасилване - чл. 152 НК /без чл.152,ал.4 НК/</t>
  </si>
  <si>
    <t>0207</t>
  </si>
  <si>
    <t xml:space="preserve">склоняване към проституция - чл. 155 </t>
  </si>
  <si>
    <t>0208</t>
  </si>
  <si>
    <t>отвличане на лице от женски пол - чл. 156</t>
  </si>
  <si>
    <t>0209</t>
  </si>
  <si>
    <t>Гл.ІІІ ПРЕСТ. П-В ПРАВАТА НА ГРАЖДАНИТЕ</t>
  </si>
  <si>
    <t>в т.ч.п-в интелект.собств.-чл.172а-173 ал.1 НК</t>
  </si>
  <si>
    <t>0301</t>
  </si>
  <si>
    <t>ГЛ. ІV П-Я П-В БРАКА, СЕМЕЙСТВ. И МЛАДЕЖТА</t>
  </si>
  <si>
    <t>Гл. V ПРЕСТЪПЛЕНИЯ П-В СОБСТВЕНОСТТА</t>
  </si>
  <si>
    <t>в т.ч. кражба - чл. 194-197 НК /без чл.196а НК/</t>
  </si>
  <si>
    <t>0501</t>
  </si>
  <si>
    <t>грабеж - чл. 198 и чл. 200 НК</t>
  </si>
  <si>
    <t>0505</t>
  </si>
  <si>
    <t>присвояване - чл. 201-208 НК /без чл.203 и чл.206,ал4/</t>
  </si>
  <si>
    <t>0506</t>
  </si>
  <si>
    <t>измама - чл. 209-211 НК</t>
  </si>
  <si>
    <t>0507</t>
  </si>
  <si>
    <t>документна измама - чл. 212/без чл.212,ал5/, 212а, 212б НК</t>
  </si>
  <si>
    <t>0511</t>
  </si>
  <si>
    <t>застрахователна измама - чл. 213 НК</t>
  </si>
  <si>
    <t>0512</t>
  </si>
  <si>
    <t>изнудв./рекет/ чл. 213а/1,2/, 214/1/ и 214а НК</t>
  </si>
  <si>
    <t>0514</t>
  </si>
  <si>
    <t>Гл. VІ ПРЕСТЪПЛ. ПРОТИВ СТОПАНСТВОТО</t>
  </si>
  <si>
    <t>п-я в отделни стоп.отрасли - чл. 228 до чл. 240 НК</t>
  </si>
  <si>
    <t>0604</t>
  </si>
  <si>
    <t>0606</t>
  </si>
  <si>
    <t>Гл. VІІ П-Я П-В ФИН., ДАН. И ОСИГ.СИСТЕМИ</t>
  </si>
  <si>
    <t>0700</t>
  </si>
  <si>
    <t>ГЛ. VІІІ П-Я ПРОТИВ Д-ТА НА Д.ОРГ. И ОБЩ. О-ИИ</t>
  </si>
  <si>
    <t>в т.ч. незак. премин. на границата чл. 279 НК</t>
  </si>
  <si>
    <t>прев. през. границата лица и групи чл.280 НК</t>
  </si>
  <si>
    <t>Гл.ІХ  ДОКУМЕНТНИ  ПРЕСТЪПЛЕНИЯ</t>
  </si>
  <si>
    <t>Гл. Х П-Я ПРОТИВ РЕДА И ОБЩ. СПОКОЙСТВИЕ</t>
  </si>
  <si>
    <t>хулиганство - чл. 325 НК</t>
  </si>
  <si>
    <t>1005</t>
  </si>
  <si>
    <t>Гл. ХІ ОБЩООПАСНИ ПРЕСТЪПЛЕНИЯ</t>
  </si>
  <si>
    <t>1100</t>
  </si>
  <si>
    <t>в транспорта-чл. 343 ал.1 б."б", ал.3 б."а" НК</t>
  </si>
  <si>
    <t>1103</t>
  </si>
  <si>
    <t>отнемане на МПС - чл. 346 НК</t>
  </si>
  <si>
    <t>1106</t>
  </si>
  <si>
    <t>отглежд растения и престъпл. свързани с наркот. в-ва    чл. 354, 354а ал.5, 354в ал.1НК</t>
  </si>
  <si>
    <t>1107</t>
  </si>
  <si>
    <t>Гл. ХІІ П-Я ПРОТИВ ОТБР.С-Т НА РЕПУБЛ.</t>
  </si>
  <si>
    <t>1200</t>
  </si>
  <si>
    <t>Гл. ХІІІ  ВОЕННИ ПРЕСТЪПЛЕНИЯ</t>
  </si>
  <si>
    <t>1250</t>
  </si>
  <si>
    <t>Гл. ХІV П-Я ПРОТИВ МИРА И ЧОВЕЧЕСТВОТО</t>
  </si>
  <si>
    <t>1300</t>
  </si>
  <si>
    <t>ВСИЧКО НОХД от ш.0200 до ш.1300</t>
  </si>
  <si>
    <t>1399</t>
  </si>
  <si>
    <t>НЧХД</t>
  </si>
  <si>
    <t>1400</t>
  </si>
  <si>
    <t>чл. 78 а НК</t>
  </si>
  <si>
    <t>1410</t>
  </si>
  <si>
    <t>ЗБППМН</t>
  </si>
  <si>
    <t>1430</t>
  </si>
  <si>
    <t>Давност и амнистии - чл.80-84 от НК</t>
  </si>
  <si>
    <t>1440</t>
  </si>
  <si>
    <t>Реабилитации чл. 85-88а от НК</t>
  </si>
  <si>
    <t>1450</t>
  </si>
  <si>
    <t>Принудителни мед.мерки от ЗЗ и чл. 89 от НК</t>
  </si>
  <si>
    <t>1460</t>
  </si>
  <si>
    <t>1470</t>
  </si>
  <si>
    <t>НЧД от досъдебното производство</t>
  </si>
  <si>
    <t>1480</t>
  </si>
  <si>
    <t>1490</t>
  </si>
  <si>
    <t xml:space="preserve"> </t>
  </si>
  <si>
    <t>несв. дела в нач.на периода</t>
  </si>
  <si>
    <t>постъпили   дела</t>
  </si>
  <si>
    <t>дела за разглеждане</t>
  </si>
  <si>
    <t>ост. несв. дела</t>
  </si>
  <si>
    <t>потвърдени</t>
  </si>
  <si>
    <t>изменени</t>
  </si>
  <si>
    <t>отменени</t>
  </si>
  <si>
    <t>прекратени</t>
  </si>
  <si>
    <t>АДМИНИСТРАТИВНИ ДЕЛА - ОБЩО</t>
  </si>
  <si>
    <t>2000</t>
  </si>
  <si>
    <t>в т.ч. до ЗГ и ЗЛОД</t>
  </si>
  <si>
    <t>2001</t>
  </si>
  <si>
    <t>по ЗА, ЗДДС и ДОПК</t>
  </si>
  <si>
    <t>2002</t>
  </si>
  <si>
    <t>по ЗД по пътищата</t>
  </si>
  <si>
    <t>2003</t>
  </si>
  <si>
    <t>по ЗУТ</t>
  </si>
  <si>
    <t>2004</t>
  </si>
  <si>
    <t>2005</t>
  </si>
  <si>
    <t>по Закона за митниците</t>
  </si>
  <si>
    <t>2006</t>
  </si>
  <si>
    <t>2007</t>
  </si>
  <si>
    <t>по Закона за опазване на селскостоп.имущество и ЗОЗЗ</t>
  </si>
  <si>
    <t>2008</t>
  </si>
  <si>
    <t>по Закона за опазване на околната среда /ЗОВВПЗ/</t>
  </si>
  <si>
    <t>2010</t>
  </si>
  <si>
    <t>по Закона за авторското право</t>
  </si>
  <si>
    <t>2011</t>
  </si>
  <si>
    <t>по Закона за мерките срещу изпиране на пари</t>
  </si>
  <si>
    <t>2012</t>
  </si>
  <si>
    <t>по Закона за защита на потребителите /ЗЗП/</t>
  </si>
  <si>
    <t>2013</t>
  </si>
  <si>
    <t>по Закона за местните данъци и такси   /ЗМДТ/</t>
  </si>
  <si>
    <t>2014</t>
  </si>
  <si>
    <t>По УБДХ</t>
  </si>
  <si>
    <t>2015</t>
  </si>
  <si>
    <t>2016</t>
  </si>
  <si>
    <t>СПРАВКА ІII</t>
  </si>
  <si>
    <t>Шифър</t>
  </si>
  <si>
    <t>в</t>
  </si>
  <si>
    <t>Брой насрочвания на дела – ОХ + ЧХ</t>
  </si>
  <si>
    <t>3100</t>
  </si>
  <si>
    <t xml:space="preserve">                       В т.ч. от общ характер</t>
  </si>
  <si>
    <t>3110</t>
  </si>
  <si>
    <t>Брой отлагания на дела ОХ + ЧХ</t>
  </si>
  <si>
    <t>3200</t>
  </si>
  <si>
    <t>3210</t>
  </si>
  <si>
    <t>Изпратени дела за доразсл.от съдия-докладчик</t>
  </si>
  <si>
    <t>3300</t>
  </si>
  <si>
    <t>Изпр.за доразсл.в открито заседание</t>
  </si>
  <si>
    <t>3320</t>
  </si>
  <si>
    <t>От влезли в сила решени,брой  дела, изпратени за доразследване</t>
  </si>
  <si>
    <t>3350</t>
  </si>
  <si>
    <t>3600</t>
  </si>
  <si>
    <t>СПРАВКА ІV</t>
  </si>
  <si>
    <t>А/ до  3 месеца</t>
  </si>
  <si>
    <t>4100</t>
  </si>
  <si>
    <t>Б/ от три до шест месеца</t>
  </si>
  <si>
    <t>4200</t>
  </si>
  <si>
    <t>В/ от 6 месеца  до 1 година</t>
  </si>
  <si>
    <t>4300</t>
  </si>
  <si>
    <t>Г/ над една година</t>
  </si>
  <si>
    <t>4400</t>
  </si>
  <si>
    <t>4500</t>
  </si>
  <si>
    <t>СПРАВКА V</t>
  </si>
  <si>
    <t>Дата:</t>
  </si>
  <si>
    <t>Издадени свидетелства за съдимост</t>
  </si>
  <si>
    <t>3000</t>
  </si>
  <si>
    <t>Издадени справки за съдимост</t>
  </si>
  <si>
    <t>СПРАВКА VI</t>
  </si>
  <si>
    <t>СВЪРШЕНИ ДЕЛА</t>
  </si>
  <si>
    <t>Гл.ХІV НПК  Бързи производства</t>
  </si>
  <si>
    <t>Гл.XXV НПК Незабавни производства</t>
  </si>
  <si>
    <t>Гл.XXVI НПК Свършени производства по искане на обвиняемия</t>
  </si>
  <si>
    <t>Гл.XXVII НПК Съкратени производства</t>
  </si>
  <si>
    <t>РАЙОНЕН СЪД, вкл. СРС</t>
  </si>
  <si>
    <t>№</t>
  </si>
  <si>
    <t>РЕШЕНИЯ</t>
  </si>
  <si>
    <t>ОПРЕДЕЛЕНИЯ</t>
  </si>
  <si>
    <t>ИНДЕКСИ</t>
  </si>
  <si>
    <t>3а</t>
  </si>
  <si>
    <t>3б</t>
  </si>
  <si>
    <t>3в</t>
  </si>
  <si>
    <t>5а</t>
  </si>
  <si>
    <t>5б</t>
  </si>
  <si>
    <t>5в</t>
  </si>
  <si>
    <t>7а</t>
  </si>
  <si>
    <t>7б</t>
  </si>
  <si>
    <t>7в</t>
  </si>
  <si>
    <t>7г</t>
  </si>
  <si>
    <t>За всичко дела</t>
  </si>
  <si>
    <t>Съдебен администратор:</t>
  </si>
  <si>
    <t>ИНДЕКСИ:</t>
  </si>
  <si>
    <t>РАЙОННИ СЪДИЛИЩА</t>
  </si>
  <si>
    <t>СЪДИЯ</t>
  </si>
  <si>
    <t>Съдийски стаж</t>
  </si>
  <si>
    <t>несвършени дела в началото на отчетния период</t>
  </si>
  <si>
    <t>постъпили дела през отчетния период</t>
  </si>
  <si>
    <t>общо дела за разглеждане</t>
  </si>
  <si>
    <t>общо свършени дела</t>
  </si>
  <si>
    <t>в т.ч. от свършените дела:</t>
  </si>
  <si>
    <t>от свършените дела:</t>
  </si>
  <si>
    <t>останали несвършени дела в края на периода</t>
  </si>
  <si>
    <t>решени по същество</t>
  </si>
  <si>
    <t>свършени в 3 месечен срок</t>
  </si>
  <si>
    <t xml:space="preserve">общо дела </t>
  </si>
  <si>
    <t>в т.ч по видове дела.:</t>
  </si>
  <si>
    <t>нох</t>
  </si>
  <si>
    <t>нчхд</t>
  </si>
  <si>
    <t>чл.78аНК</t>
  </si>
  <si>
    <t>чнд</t>
  </si>
  <si>
    <t>анхд</t>
  </si>
  <si>
    <t>№ по ред</t>
  </si>
  <si>
    <t>2б</t>
  </si>
  <si>
    <t>2в</t>
  </si>
  <si>
    <t xml:space="preserve">ОБЩО </t>
  </si>
  <si>
    <t>За наказателни дела</t>
  </si>
  <si>
    <t>в т.ч.по видове дела:</t>
  </si>
  <si>
    <t>гд</t>
  </si>
  <si>
    <t>По чл310 ГПК</t>
  </si>
  <si>
    <t>адм.д</t>
  </si>
  <si>
    <t>чгд</t>
  </si>
  <si>
    <t>По чл410 и 417 ГПК</t>
  </si>
  <si>
    <t>От и с/у търговци</t>
  </si>
  <si>
    <t>Други</t>
  </si>
  <si>
    <t>1. Приложение 1 - Обобщен отчет за работата на съда</t>
  </si>
  <si>
    <t>2. Приложение 2 - Отчет по граждански дела</t>
  </si>
  <si>
    <t>3. Приложение 2 - Отчет по наказателни дела</t>
  </si>
  <si>
    <t>7. Приложение 3 - Справка за резултатите от върнати обжалвани и протестирани граждански дела на съдиите</t>
  </si>
  <si>
    <t>5. Приложение 3 - Справка за резултатите от върнати обжалвани и протестирани наказателни дела на съдиите</t>
  </si>
  <si>
    <t>4. Приложение 3 - Справка за дейността на съдиите по наказателни дела</t>
  </si>
  <si>
    <t>6. Приложение 3 - Справка за дейността на съдиите по граждански дела</t>
  </si>
  <si>
    <t>НАЗАД</t>
  </si>
  <si>
    <t xml:space="preserve"> У К А З А Н И Я      З А      П О П Ъ Л В А Н Е    Н А     Ф А Й Л А</t>
  </si>
  <si>
    <t>на данните след изпращането им в администрацията на  Висшия съдебен съвет.</t>
  </si>
  <si>
    <t>Продължаващи дела под същия номер</t>
  </si>
  <si>
    <t>в т.ч. по Закона за защита от домашно насилие</t>
  </si>
  <si>
    <t>по Закона за защита от дискриминацията</t>
  </si>
  <si>
    <t>продължаващи дела под същия номер</t>
  </si>
  <si>
    <t>Ако не спазите публикуваните указания ще направите невъзможно автоматичното обобщаване</t>
  </si>
  <si>
    <t xml:space="preserve">1. За наказателни дела: НОХД, НЧХ и ЧНД </t>
  </si>
  <si>
    <r>
      <t>1.</t>
    </r>
    <r>
      <rPr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ПОТВЪРДЕНИ</t>
    </r>
    <r>
      <rPr>
        <b/>
        <sz val="10"/>
        <rFont val="Arial"/>
        <family val="2"/>
        <charset val="204"/>
      </rPr>
      <t>.</t>
    </r>
  </si>
  <si>
    <r>
      <rPr>
        <sz val="10"/>
        <rFont val="Arial"/>
        <family val="2"/>
        <charset val="204"/>
      </rPr>
      <t xml:space="preserve">2. </t>
    </r>
    <r>
      <rPr>
        <b/>
        <sz val="10"/>
        <rFont val="Arial"/>
        <family val="2"/>
        <charset val="204"/>
      </rPr>
      <t>ОТМЕНЕНИ И ВЪРНАТИ ЗА НОВО РАЗГЛЕЖДАНЕ на ПЪРВОИНСТАНЦИОННИЯ СЪД или ВЪРНАТИ на ПРОКУРОРА. ОТМЕНЕНИ с ПОСТАНОВЯВАНЕ НА НОВА ПРИСЪДА:</t>
    </r>
  </si>
  <si>
    <r>
      <t>2а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 и върнато за ново разглеждане на първоинстанционния съд;</t>
    </r>
  </si>
  <si>
    <r>
      <t>2б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 и върнато за ново разглеждане на  прокурора;</t>
    </r>
  </si>
  <si>
    <r>
      <t>2в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 с постановяване на нова присъда.</t>
    </r>
  </si>
  <si>
    <r>
      <rPr>
        <sz val="10"/>
        <rFont val="Arial"/>
        <family val="2"/>
        <charset val="204"/>
      </rPr>
      <t>3.</t>
    </r>
    <r>
      <rPr>
        <b/>
        <sz val="10"/>
        <rFont val="Arial"/>
        <family val="2"/>
        <charset val="204"/>
      </rPr>
      <t xml:space="preserve"> ОТМЕНЕНИ  НОХД и НЧХД с ПРЕКРАТЯВАНЕ на НАКАЗАТЕЛНОТО ПРОИЗВОДСТВО, поради обективни причини: </t>
    </r>
  </si>
  <si>
    <r>
      <t>3а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оттегляне на тъжбата; </t>
    </r>
  </si>
  <si>
    <r>
      <t>3б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поради амнистия, давност, починал деец или изпадането му в продължително разстройство на здравето, настъпили след постановяване на присъдата;</t>
    </r>
  </si>
  <si>
    <r>
      <t>3в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 xml:space="preserve">поради 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условията на чл. 24, ал. 1, т. 6, 7, 8 и 10 от НПК и когато първоинстанционният съд не е упражнил правомощието си по чл. 369, ал. 4 от НПК</t>
    </r>
    <r>
      <rPr>
        <sz val="10"/>
        <rFont val="Arial"/>
        <family val="2"/>
        <charset val="204"/>
      </rPr>
      <t>.</t>
    </r>
  </si>
  <si>
    <r>
      <rPr>
        <sz val="10"/>
        <rFont val="Arial"/>
        <family val="2"/>
        <charset val="204"/>
      </rPr>
      <t>4.</t>
    </r>
    <r>
      <rPr>
        <b/>
        <sz val="10"/>
        <rFont val="Arial"/>
        <family val="2"/>
        <charset val="204"/>
      </rPr>
      <t xml:space="preserve"> ИЗМЕНЕНИ в едната (наказателната и/или гражданската) част.</t>
    </r>
    <r>
      <rPr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ПОТВЪРДЕНИ в другата  част:</t>
    </r>
  </si>
  <si>
    <r>
      <t>4а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изменен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 наказателната част по приложението на закона;</t>
    </r>
  </si>
  <si>
    <r>
      <t>4б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изменен в наказателната част по отношение на  наказанието;</t>
    </r>
  </si>
  <si>
    <r>
      <t>4в</t>
    </r>
    <r>
      <rPr>
        <b/>
        <sz val="10"/>
        <rFont val="Arial"/>
        <family val="2"/>
        <charset val="204"/>
      </rPr>
      <t xml:space="preserve"> - изменен в гражданската част;</t>
    </r>
  </si>
  <si>
    <r>
      <t>4г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наказателната и гражданската част едновременно;</t>
    </r>
  </si>
  <si>
    <r>
      <t>4д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относно режима на изтърпяване и/или типа на затворническото заведение и др.;</t>
    </r>
  </si>
  <si>
    <r>
      <t>4е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частта относно веществените доказателства и разноските.</t>
    </r>
  </si>
  <si>
    <r>
      <rPr>
        <sz val="10"/>
        <rFont val="Arial"/>
        <family val="2"/>
        <charset val="204"/>
      </rPr>
      <t xml:space="preserve">5. </t>
    </r>
    <r>
      <rPr>
        <b/>
        <sz val="10"/>
        <rFont val="Arial"/>
        <family val="2"/>
        <charset val="204"/>
      </rPr>
      <t>ИЗМЕНЕНИ в едната (наказателната и/или гражданската) част.</t>
    </r>
    <r>
      <rPr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ПОТВЪРДЕНИ в другата част:</t>
    </r>
  </si>
  <si>
    <r>
      <t>5а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изменен в наказателната част;</t>
    </r>
  </si>
  <si>
    <r>
      <t>5б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гражданската част;</t>
    </r>
  </si>
  <si>
    <r>
      <t>5в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наказателната и гражданската част едновременно.</t>
    </r>
  </si>
  <si>
    <r>
      <rPr>
        <sz val="10"/>
        <rFont val="Arial"/>
        <family val="2"/>
        <charset val="204"/>
      </rPr>
      <t>6.</t>
    </r>
    <r>
      <rPr>
        <b/>
        <sz val="10"/>
        <rFont val="Arial"/>
        <family val="2"/>
        <charset val="204"/>
      </rPr>
      <t xml:space="preserve"> ВЪЗОБНОВЕНИ ДЕЛА от ВКС:</t>
    </r>
  </si>
  <si>
    <r>
      <t>6а</t>
    </r>
    <r>
      <rPr>
        <b/>
        <sz val="10"/>
        <rFont val="Arial"/>
        <family val="2"/>
        <charset val="204"/>
      </rPr>
      <t xml:space="preserve"> - отменен и върнато за ново разглеждане на първоинстанционния съд;</t>
    </r>
  </si>
  <si>
    <r>
      <t>6б</t>
    </r>
    <r>
      <rPr>
        <b/>
        <sz val="10"/>
        <rFont val="Arial"/>
        <family val="2"/>
        <charset val="204"/>
      </rPr>
      <t xml:space="preserve"> - отменен с прекратяване на наказателното производство или постановяване оправдателна присъда;</t>
    </r>
  </si>
  <si>
    <r>
      <t>6в</t>
    </r>
    <r>
      <rPr>
        <b/>
        <sz val="10"/>
        <rFont val="Arial"/>
        <family val="2"/>
        <charset val="204"/>
      </rPr>
      <t xml:space="preserve"> - изменен;</t>
    </r>
  </si>
  <si>
    <r>
      <t>6г</t>
    </r>
    <r>
      <rPr>
        <b/>
        <sz val="10"/>
        <rFont val="Arial"/>
        <family val="2"/>
        <charset val="204"/>
      </rPr>
      <t xml:space="preserve"> - оставено без уважение искане за възобновяване.</t>
    </r>
  </si>
  <si>
    <t>2. За наказателни дела от административен характер</t>
  </si>
  <si>
    <r>
      <t>1.</t>
    </r>
    <r>
      <rPr>
        <b/>
        <sz val="10"/>
        <rFont val="Arial"/>
        <family val="2"/>
        <charset val="204"/>
      </rPr>
      <t xml:space="preserve"> ПОТВЪРДЕНИ НАХД.</t>
    </r>
  </si>
  <si>
    <r>
      <rPr>
        <sz val="10"/>
        <rFont val="Arial"/>
        <family val="2"/>
        <charset val="204"/>
      </rPr>
      <t>2.</t>
    </r>
    <r>
      <rPr>
        <b/>
        <sz val="10"/>
        <rFont val="Arial"/>
        <family val="2"/>
        <charset val="204"/>
      </rPr>
      <t xml:space="preserve"> ИЗЦЯЛО ОТМЕНЕНИ НАХД:</t>
    </r>
  </si>
  <si>
    <r>
      <t>2а</t>
    </r>
    <r>
      <rPr>
        <b/>
        <sz val="10"/>
        <rFont val="Arial"/>
        <family val="2"/>
        <charset val="204"/>
      </rPr>
      <t xml:space="preserve"> - отменено изцяло, постановено друго решение;</t>
    </r>
  </si>
  <si>
    <r>
      <t>2б</t>
    </r>
    <r>
      <rPr>
        <b/>
        <sz val="10"/>
        <rFont val="Arial"/>
        <family val="2"/>
        <charset val="204"/>
      </rPr>
      <t xml:space="preserve"> - отменено изцяло и върнато за ново разглеждане.</t>
    </r>
  </si>
  <si>
    <r>
      <rPr>
        <sz val="10"/>
        <rFont val="Arial"/>
        <family val="2"/>
        <charset val="204"/>
      </rPr>
      <t>3.</t>
    </r>
    <r>
      <rPr>
        <b/>
        <sz val="10"/>
        <rFont val="Arial"/>
        <family val="2"/>
        <charset val="204"/>
      </rPr>
      <t xml:space="preserve"> ИЗМЕНЕНИ НАХД:</t>
    </r>
  </si>
  <si>
    <r>
      <t>3а</t>
    </r>
    <r>
      <rPr>
        <b/>
        <sz val="10"/>
        <rFont val="Arial"/>
        <family val="2"/>
        <charset val="204"/>
      </rPr>
      <t xml:space="preserve"> - отменено в едната част и потвърдено в другата част;</t>
    </r>
  </si>
  <si>
    <r>
      <t>3б</t>
    </r>
    <r>
      <rPr>
        <b/>
        <sz val="10"/>
        <rFont val="Arial"/>
        <family val="2"/>
        <charset val="204"/>
      </rPr>
      <t xml:space="preserve"> - изменено само по отношение на санкцията и потвърдено или не в останалата част.</t>
    </r>
  </si>
  <si>
    <r>
      <t>4.</t>
    </r>
    <r>
      <rPr>
        <b/>
        <sz val="10"/>
        <rFont val="Arial"/>
        <family val="2"/>
        <charset val="204"/>
      </rPr>
      <t xml:space="preserve"> ОТМЕНЕНИ НАХД, поради изтекла давност, прилагане на настъпил междувременно по-благоприятен закон или смърт на нарушителя.</t>
    </r>
  </si>
  <si>
    <t>/име на районния съд, вкл. СРС/</t>
  </si>
  <si>
    <t>СЪДИЯ
/име, презиме, фамилия/</t>
  </si>
  <si>
    <t>4а</t>
  </si>
  <si>
    <t>4б</t>
  </si>
  <si>
    <t>4в</t>
  </si>
  <si>
    <t>4г</t>
  </si>
  <si>
    <t>4д</t>
  </si>
  <si>
    <t>4е</t>
  </si>
  <si>
    <t>8а</t>
  </si>
  <si>
    <t>8б</t>
  </si>
  <si>
    <t>8в</t>
  </si>
  <si>
    <t>8г</t>
  </si>
  <si>
    <t>9а</t>
  </si>
  <si>
    <t>9б</t>
  </si>
  <si>
    <t>9в</t>
  </si>
  <si>
    <t>За граждански и търговски дела</t>
  </si>
  <si>
    <r>
      <t>1.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ИЗЦЯЛО ПОТВЪРДЕНО</t>
    </r>
    <r>
      <rPr>
        <b/>
        <sz val="10"/>
        <rFont val="Arial"/>
        <family val="2"/>
        <charset val="204"/>
      </rPr>
      <t xml:space="preserve">. </t>
    </r>
  </si>
  <si>
    <r>
      <t>2.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НЕДОПУСНАТО до касационно обжалване</t>
    </r>
    <r>
      <rPr>
        <b/>
        <sz val="10"/>
        <rFont val="Arial"/>
        <family val="2"/>
        <charset val="204"/>
      </rPr>
      <t>.</t>
    </r>
  </si>
  <si>
    <r>
      <rPr>
        <sz val="10"/>
        <rFont val="Arial"/>
        <family val="2"/>
        <charset val="204"/>
      </rPr>
      <t xml:space="preserve">3. </t>
    </r>
    <r>
      <rPr>
        <b/>
        <sz val="10"/>
        <rFont val="Arial"/>
        <family val="2"/>
        <charset val="204"/>
      </rPr>
      <t>ИЗЦЯЛО ОТМЕНЕНО, ОБЕЗСИЛЕНО или НИЩОЖНО</t>
    </r>
    <r>
      <rPr>
        <sz val="10"/>
        <rFont val="Arial"/>
        <family val="2"/>
        <charset val="204"/>
      </rPr>
      <t>:</t>
    </r>
  </si>
  <si>
    <r>
      <t>3б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изцяло обезсилено и върнато или не за ново разглеждане;</t>
    </r>
  </si>
  <si>
    <r>
      <t>3в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прогласено изцяло за нищожно, върнато или не за ново разглеждане.</t>
    </r>
  </si>
  <si>
    <r>
      <rPr>
        <sz val="10"/>
        <rFont val="Arial"/>
        <family val="2"/>
        <charset val="204"/>
      </rPr>
      <t xml:space="preserve">4. </t>
    </r>
    <r>
      <rPr>
        <b/>
        <sz val="10"/>
        <rFont val="Arial"/>
        <family val="2"/>
        <charset val="204"/>
      </rPr>
      <t>ИЗЦЯЛО ОТМЕНЕНО или ОБЕЗСИЛЕНО   по обективни причини:</t>
    </r>
  </si>
  <si>
    <r>
      <t>4а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изцяло отменено или обезсилено, поради допуснати  нови доказателства пред въззивната инстанция;</t>
    </r>
  </si>
  <si>
    <r>
      <t>4б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отказ или оттегляне пред въззивна (касационна) инстанция на ИМ или постигане на спогодба, евентуално медиация  пред въззивна (касационна) инстанция или изтекъл срок, който не е бил налице към момента на постановяване на първоинстанционното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др</t>
    </r>
    <r>
      <rPr>
        <sz val="10"/>
        <rFont val="Arial"/>
        <family val="2"/>
        <charset val="204"/>
      </rPr>
      <t>.</t>
    </r>
    <r>
      <rPr>
        <b/>
        <sz val="10"/>
        <rFont val="Arial"/>
        <family val="2"/>
        <charset val="204"/>
      </rPr>
      <t>;</t>
    </r>
  </si>
  <si>
    <r>
      <t>4в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поради заличаване от търговския регистър или приемане на вземането изцяло на ищеца, когато срещу ответника е открито производство по несъстоятелност и вземането на ищеца е прието изцяло;</t>
    </r>
  </si>
  <si>
    <r>
      <t>4г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поради промени в законодателството, най-често обратно действие на закон.</t>
    </r>
  </si>
  <si>
    <r>
      <rPr>
        <sz val="10"/>
        <rFont val="Arial"/>
        <family val="2"/>
        <charset val="204"/>
      </rPr>
      <t>5.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 или недопуснато до касационно обжалване в едната част</t>
    </r>
    <r>
      <rPr>
        <b/>
        <sz val="10"/>
        <rFont val="Arial"/>
        <family val="2"/>
        <charset val="204"/>
      </rPr>
      <t>, ОТМЕНЕНО, ОБЕЗСИЛЕНО или НИЩОЖНО в другата част:</t>
    </r>
  </si>
  <si>
    <r>
      <t>5б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в другата част обезсилено  и върнато или не за ново разглеждане;</t>
    </r>
  </si>
  <si>
    <r>
      <t>5в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 xml:space="preserve">в другата част прогласено за нищожно и върнато  за ново разглеждане. </t>
    </r>
  </si>
  <si>
    <r>
      <rPr>
        <sz val="10"/>
        <rFont val="Arial"/>
        <family val="2"/>
        <charset val="204"/>
      </rPr>
      <t>6.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 или недопуснато до касационно обжалване в едната част</t>
    </r>
    <r>
      <rPr>
        <b/>
        <sz val="10"/>
        <rFont val="Arial"/>
        <family val="2"/>
        <charset val="204"/>
      </rPr>
      <t>, ОТМЕНЕНО или ОБЕЗСИЛЕНО в другата част  по обективни причини:</t>
    </r>
  </si>
  <si>
    <r>
      <t>6а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поради представяне на нови доказателства пред въззивната инстанция, които са обусловили отмяната или обезсилването;</t>
    </r>
  </si>
  <si>
    <r>
      <t>6б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отказ или оттегляне пред въззивна (касационна)   инстанция на ИМ или постигане на спогодба, евентуално медиация пред  въззивна (касационна) инстанция или изтекъл законов срок, който не е бил налице към момента на постановяване на първоинстанционното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др</t>
    </r>
    <r>
      <rPr>
        <sz val="10"/>
        <rFont val="Arial"/>
        <family val="2"/>
        <charset val="204"/>
      </rPr>
      <t>.</t>
    </r>
    <r>
      <rPr>
        <b/>
        <sz val="10"/>
        <rFont val="Arial"/>
        <family val="2"/>
        <charset val="204"/>
      </rPr>
      <t>;</t>
    </r>
  </si>
  <si>
    <r>
      <t>6в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поради заличаване от търговския регистър или приемане на вземането изцяло на ищеца, когато срещу ответника е открито производство по несъстоятелност и вземането на ищеца е прието изцяло;</t>
    </r>
  </si>
  <si>
    <r>
      <t>6г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поради промени в законодателството, най-често обратно действие на закон.</t>
    </r>
  </si>
  <si>
    <r>
      <rPr>
        <b/>
        <sz val="10"/>
        <rFont val="Arial"/>
        <family val="2"/>
        <charset val="204"/>
      </rPr>
      <t>7. ОТМЕНЕНО, ОБЕЗСИЛЕНО или НИЩОЖНО, в едната част</t>
    </r>
    <r>
      <rPr>
        <sz val="10"/>
        <rFont val="Arial"/>
        <family val="2"/>
        <charset val="204"/>
      </rPr>
      <t xml:space="preserve">. </t>
    </r>
    <r>
      <rPr>
        <b/>
        <sz val="10"/>
        <rFont val="Arial"/>
        <family val="2"/>
        <charset val="204"/>
      </rPr>
      <t>ОТМЕНЕНО или ОБЕЗСИЛЕНО в другата част по обективни причини:</t>
    </r>
    <r>
      <rPr>
        <sz val="10"/>
        <rFont val="Arial"/>
        <family val="2"/>
        <charset val="204"/>
      </rPr>
      <t xml:space="preserve"> </t>
    </r>
  </si>
  <si>
    <r>
      <t>7а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 xml:space="preserve">отменено, обезсилено или нищожно от горната инстанция, в </t>
    </r>
    <r>
      <rPr>
        <b/>
        <i/>
        <sz val="10"/>
        <rFont val="Arial"/>
        <family val="2"/>
        <charset val="204"/>
      </rPr>
      <t>едната част</t>
    </r>
    <r>
      <rPr>
        <b/>
        <sz val="10"/>
        <rFont val="Arial"/>
        <family val="2"/>
        <charset val="204"/>
      </rPr>
      <t xml:space="preserve"> и отменено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обезсилено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</t>
    </r>
    <r>
      <rPr>
        <b/>
        <i/>
        <sz val="10"/>
        <rFont val="Arial"/>
        <family val="2"/>
        <charset val="204"/>
      </rPr>
      <t xml:space="preserve"> другата част,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поради представяне на нови доказателства пред въззивната инстанция, обусловили отмяната или обезсилването;</t>
    </r>
  </si>
  <si>
    <r>
      <t>7б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отменено, обезсилено или нищожно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от горната инстанция, в </t>
    </r>
    <r>
      <rPr>
        <b/>
        <i/>
        <sz val="10"/>
        <rFont val="Arial"/>
        <family val="2"/>
        <charset val="204"/>
      </rPr>
      <t xml:space="preserve">едната част </t>
    </r>
    <r>
      <rPr>
        <b/>
        <sz val="10"/>
        <rFont val="Arial"/>
        <family val="2"/>
        <charset val="204"/>
      </rPr>
      <t>и отменено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обезсилено в </t>
    </r>
    <r>
      <rPr>
        <b/>
        <i/>
        <sz val="10"/>
        <rFont val="Arial"/>
        <family val="2"/>
        <charset val="204"/>
      </rPr>
      <t>другата част,</t>
    </r>
    <r>
      <rPr>
        <b/>
        <sz val="10"/>
        <rFont val="Arial"/>
        <family val="2"/>
        <charset val="204"/>
      </rPr>
      <t xml:space="preserve"> поради: отказ или оттегляне пред въззивна (касационна) инстанция на ИМ, постигане на спогодба, изтекъл срок, който не е бил налице към момента на постановяване на обжалваното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 др.;</t>
    </r>
  </si>
  <si>
    <r>
      <t>7в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отменено, обезсилено или нищожно от горната инстанция, в</t>
    </r>
    <r>
      <rPr>
        <b/>
        <i/>
        <sz val="10"/>
        <rFont val="Arial"/>
        <family val="2"/>
        <charset val="204"/>
      </rPr>
      <t xml:space="preserve"> едната част</t>
    </r>
    <r>
      <rPr>
        <b/>
        <sz val="10"/>
        <rFont val="Arial"/>
        <family val="2"/>
        <charset val="204"/>
      </rPr>
      <t xml:space="preserve"> и отменено или обезсилено в </t>
    </r>
    <r>
      <rPr>
        <b/>
        <i/>
        <sz val="10"/>
        <rFont val="Arial"/>
        <family val="2"/>
        <charset val="204"/>
      </rPr>
      <t>другата част,</t>
    </r>
    <r>
      <rPr>
        <b/>
        <sz val="10"/>
        <rFont val="Arial"/>
        <family val="2"/>
        <charset val="204"/>
      </rPr>
      <t xml:space="preserve"> поради заличаване от търговския регистър или приемане  на вземането на ищеца, когато срещу ответника е открито производство по несъстоятелност и вземането на ищеца е прието;</t>
    </r>
  </si>
  <si>
    <r>
      <t>7г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отменено, обезсилено или нищожно от горната инстанция в едната част и отменено или обезсилено в </t>
    </r>
    <r>
      <rPr>
        <b/>
        <i/>
        <sz val="10"/>
        <rFont val="Arial"/>
        <family val="2"/>
        <charset val="204"/>
      </rPr>
      <t>другата част,</t>
    </r>
    <r>
      <rPr>
        <b/>
        <sz val="10"/>
        <rFont val="Arial"/>
        <family val="2"/>
        <charset val="204"/>
      </rPr>
      <t xml:space="preserve"> поради промени в законодателството,  най-често обратно действие на закон.</t>
    </r>
  </si>
  <si>
    <r>
      <rPr>
        <sz val="10"/>
        <rFont val="Arial"/>
        <family val="2"/>
        <charset val="204"/>
      </rPr>
      <t>8.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 или недопуснато до касационно обжалване в едната част</t>
    </r>
    <r>
      <rPr>
        <b/>
        <sz val="10"/>
        <rFont val="Arial"/>
        <family val="2"/>
        <charset val="204"/>
      </rPr>
      <t xml:space="preserve">. ОТМЕНЕНО, ОБЕЗСИЛЕНО или НИЩОЖНО в другата част. ОТМЕНЕНО или ОБЕЗСИЛЕНО в третата част, по обективни причини: </t>
    </r>
  </si>
  <si>
    <r>
      <t>8а</t>
    </r>
    <r>
      <rPr>
        <sz val="10"/>
        <rFont val="Arial"/>
        <family val="2"/>
        <charset val="204"/>
      </rPr>
      <t xml:space="preserve"> - </t>
    </r>
    <r>
      <rPr>
        <b/>
        <i/>
        <sz val="10"/>
        <rFont val="Arial"/>
        <family val="2"/>
        <charset val="204"/>
      </rPr>
      <t>потвърдено или</t>
    </r>
    <r>
      <rPr>
        <b/>
        <i/>
        <sz val="10"/>
        <color indexed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недопуснато до касационно</t>
    </r>
    <r>
      <rPr>
        <b/>
        <i/>
        <sz val="10"/>
        <color indexed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обжалване</t>
    </r>
    <r>
      <rPr>
        <b/>
        <i/>
        <sz val="10"/>
        <color indexed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част.</t>
    </r>
    <r>
      <rPr>
        <b/>
        <sz val="10"/>
        <rFont val="Arial"/>
        <family val="2"/>
        <charset val="204"/>
      </rPr>
      <t xml:space="preserve"> Отменено и решено по същество от горната инстанция, обезсилено или нищожно в </t>
    </r>
    <r>
      <rPr>
        <b/>
        <u/>
        <sz val="10"/>
        <rFont val="Arial"/>
        <family val="2"/>
        <charset val="204"/>
      </rPr>
      <t xml:space="preserve">другата </t>
    </r>
    <r>
      <rPr>
        <b/>
        <sz val="10"/>
        <rFont val="Arial"/>
        <family val="2"/>
        <charset val="204"/>
      </rPr>
      <t xml:space="preserve">част. Отменено или обезсилено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 поради представяне на нови доказателства пред въззивната инстанция, обусловили отмяната или обезсилването.</t>
    </r>
  </si>
  <si>
    <r>
      <t>8б</t>
    </r>
    <r>
      <rPr>
        <sz val="10"/>
        <rFont val="Arial"/>
        <family val="2"/>
        <charset val="204"/>
      </rPr>
      <t xml:space="preserve"> -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потвърдено или недопуснато до касационно обжалване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</t>
    </r>
    <r>
      <rPr>
        <b/>
        <sz val="10"/>
        <rFont val="Arial"/>
        <family val="2"/>
        <charset val="204"/>
      </rPr>
      <t xml:space="preserve">. Отменено и решено по същество от горната инстанция, обезсилено или нищожно в </t>
    </r>
    <r>
      <rPr>
        <b/>
        <u/>
        <sz val="10"/>
        <rFont val="Arial"/>
        <family val="2"/>
        <charset val="204"/>
      </rPr>
      <t>другата</t>
    </r>
    <r>
      <rPr>
        <b/>
        <sz val="10"/>
        <rFont val="Arial"/>
        <family val="2"/>
        <charset val="204"/>
      </rPr>
      <t xml:space="preserve"> част. Отменено или обезсилено 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част, поради: отказ или оттегляне пред въззивна (касационна) инстанция на исковата молба, постигане на спогодба пред въззивна (касационна) инстанция, изтекъл  срок, който не е бил налице към момента на постановяване обжалваното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др</t>
    </r>
    <r>
      <rPr>
        <sz val="10"/>
        <rFont val="Arial"/>
        <family val="2"/>
        <charset val="204"/>
      </rPr>
      <t>.;</t>
    </r>
  </si>
  <si>
    <r>
      <t>8в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i/>
        <sz val="10"/>
        <rFont val="Arial"/>
        <family val="2"/>
        <charset val="204"/>
      </rPr>
      <t xml:space="preserve">потвърдено или недопуснато до касационно обжалване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</t>
    </r>
    <r>
      <rPr>
        <b/>
        <sz val="10"/>
        <rFont val="Arial"/>
        <family val="2"/>
        <charset val="204"/>
      </rPr>
      <t>. Отменено и решено по същество от горната инстанция (обезсилено или нищожно)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в </t>
    </r>
    <r>
      <rPr>
        <b/>
        <u/>
        <sz val="10"/>
        <rFont val="Arial"/>
        <family val="2"/>
        <charset val="204"/>
      </rPr>
      <t>другата</t>
    </r>
    <r>
      <rPr>
        <b/>
        <sz val="10"/>
        <rFont val="Arial"/>
        <family val="2"/>
        <charset val="204"/>
      </rPr>
      <t xml:space="preserve"> част. Отменено или обезсилено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част, поради: заличаване от търговския регистър или приемане изцяло на вземането на ищеца, когато срещу ответника е открито производство по несъстоятелност и вземането на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ищеца е прието изцяло;</t>
    </r>
  </si>
  <si>
    <r>
      <t>8г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i/>
        <sz val="10"/>
        <rFont val="Arial"/>
        <family val="2"/>
        <charset val="204"/>
      </rPr>
      <t xml:space="preserve"> потвърдено или недопуснато до касационно обжалване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</t>
    </r>
    <r>
      <rPr>
        <b/>
        <sz val="10"/>
        <rFont val="Arial"/>
        <family val="2"/>
        <charset val="204"/>
      </rPr>
      <t>. Отменено и решено по същество от горната инстанция (обезсилено или нищожно)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в </t>
    </r>
    <r>
      <rPr>
        <b/>
        <u/>
        <sz val="10"/>
        <rFont val="Arial"/>
        <family val="2"/>
        <charset val="204"/>
      </rPr>
      <t>другата</t>
    </r>
    <r>
      <rPr>
        <b/>
        <i/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част</t>
    </r>
    <r>
      <rPr>
        <b/>
        <i/>
        <sz val="10"/>
        <rFont val="Arial"/>
        <family val="2"/>
        <charset val="204"/>
      </rPr>
      <t>.</t>
    </r>
    <r>
      <rPr>
        <b/>
        <sz val="10"/>
        <rFont val="Arial"/>
        <family val="2"/>
        <charset val="204"/>
      </rPr>
      <t xml:space="preserve"> Отменено или обезсилено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част, поради промени в законодателството, най-често обратно действие на закон.</t>
    </r>
  </si>
  <si>
    <r>
      <rPr>
        <sz val="10"/>
        <rFont val="Arial"/>
        <family val="2"/>
        <charset val="204"/>
      </rPr>
      <t>9.</t>
    </r>
    <r>
      <rPr>
        <b/>
        <sz val="10"/>
        <rFont val="Arial"/>
        <family val="2"/>
        <charset val="204"/>
      </rPr>
      <t xml:space="preserve"> ОТМЕНЕНО, поради неучастие на страна:</t>
    </r>
  </si>
  <si>
    <r>
      <t>9а</t>
    </r>
    <r>
      <rPr>
        <b/>
        <sz val="10"/>
        <rFont val="Arial"/>
        <family val="2"/>
        <charset val="204"/>
      </rPr>
      <t xml:space="preserve"> - отменено,  поради ненадлежно връчване на ИМ или призовките за с.з.;</t>
    </r>
  </si>
  <si>
    <r>
      <t>9б</t>
    </r>
    <r>
      <rPr>
        <b/>
        <sz val="10"/>
        <rFont val="Arial"/>
        <family val="2"/>
        <charset val="204"/>
      </rPr>
      <t xml:space="preserve"> - отменено, поради особени и непредвидени обстоятелства,  попречили за своевременното узнаване и връчване на ИМ или  призовките за с.з.;</t>
    </r>
  </si>
  <si>
    <r>
      <t>9в</t>
    </r>
    <r>
      <rPr>
        <b/>
        <sz val="10"/>
        <rFont val="Arial"/>
        <family val="2"/>
        <charset val="204"/>
      </rPr>
      <t xml:space="preserve"> - отменено, поради особени и непреодолими обстоятелства, попречили за своевременното лично явяване на страната или нейния повереник.   </t>
    </r>
  </si>
  <si>
    <t>СВЪРШЕНИ ДЕЛА /кол. 8 = кол. 9+10+11+12+13/</t>
  </si>
  <si>
    <t>в т.ч. условно</t>
  </si>
  <si>
    <t>п-я п/в индустр. собств.чл. 227 НК</t>
  </si>
  <si>
    <t>Кумулации - чл. 23, 25 и 27 НК</t>
  </si>
  <si>
    <t>по Закона за защита на конкуренцията</t>
  </si>
  <si>
    <t>по Закона за националната стандартизация</t>
  </si>
  <si>
    <t>По Закона за защита от дискриминацията</t>
  </si>
  <si>
    <t>Кумулации</t>
  </si>
  <si>
    <t>върнати дела за ново разглеждане под нов номер</t>
  </si>
  <si>
    <t>общо постъпили дела през отчетния период (к2+к3+к4+к5)</t>
  </si>
  <si>
    <t>всичко дела за разглеждане                                /кол. 1+ 6/</t>
  </si>
  <si>
    <t>От решените дела /кол.9+10+11/ с необявени решения с изтекъл срок над 3 м.</t>
  </si>
  <si>
    <t>Общо постъпили дела през отчетния период</t>
  </si>
  <si>
    <t>·         Попълнените отчетни форми изпращайте в срок до 10 август за шестмесечни отчети и до 10 февруари за годишни отчети на имейл statistika@vss.justice.bg и по пощата на хартиен носител с подпис и печат.</t>
  </si>
  <si>
    <t>Повт. вненсени и образувани под нов номер след прекр. на съд.пр-во (чл. 42, ал. 2 , чл. 249 и чл. 288, т. 1 от НПК)</t>
  </si>
  <si>
    <t>Върнати дела за ново разглеждане под нов номер</t>
  </si>
  <si>
    <t xml:space="preserve"> В т.ч.: </t>
  </si>
  <si>
    <t>Повт. вненсени и обр. под нов номер след прекр. на съд.пр-во</t>
  </si>
  <si>
    <t>Осъдени лица к.20 = к.22+к.24+к.25+к.26+к.27</t>
  </si>
  <si>
    <t>От несвършените дела /кол.17/ с изтекъл срок от първото образуване на делото</t>
  </si>
  <si>
    <t>От решените дела /кол. 10/ с ненаписани мотиви към присъдата  с изтекъл  30-дневен срок</t>
  </si>
  <si>
    <t>Други ЧНД</t>
  </si>
  <si>
    <t xml:space="preserve">Справка за резултатите от върнати обжалвани и протестирани АДМИНИСТРАТИВНИ дела на съдиите
от РАЙОНЕН СЪД гр. …….......................................... през .............................. 20... г.            </t>
  </si>
  <si>
    <t>/ име на административния съд/</t>
  </si>
  <si>
    <t>3г</t>
  </si>
  <si>
    <t>3д</t>
  </si>
  <si>
    <t>3е</t>
  </si>
  <si>
    <t>5г</t>
  </si>
  <si>
    <t>5д</t>
  </si>
  <si>
    <t>6д</t>
  </si>
  <si>
    <t xml:space="preserve">Дата: </t>
  </si>
  <si>
    <t xml:space="preserve">Съставил: </t>
  </si>
  <si>
    <t>За административните дела</t>
  </si>
  <si>
    <r>
      <t>1.</t>
    </r>
    <r>
      <rPr>
        <b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>ИЗЦЯЛО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ОСТАВЕНО В СИЛА.</t>
    </r>
  </si>
  <si>
    <r>
      <t>2.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ОТХВЪРЛЕНО искане за отмяна от ВАС.</t>
    </r>
  </si>
  <si>
    <r>
      <rPr>
        <sz val="10"/>
        <rFont val="Arial"/>
        <family val="2"/>
        <charset val="204"/>
      </rPr>
      <t xml:space="preserve">3. </t>
    </r>
    <r>
      <rPr>
        <b/>
        <sz val="10"/>
        <rFont val="Arial"/>
        <family val="2"/>
        <charset val="204"/>
      </rPr>
      <t>ИЗЦЯЛО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ОТМЕНЕНО на основание чл. 209 т. 3 от АПК, ОБЕЗСИЛЕНО по чл. 221, ал. 3 от АПК и ОБЯВЕНО ЗА НИЩОЖНО по чл. 221, ал. 5 от АПК. ИЗЦЯЛО ОТМЕНЕНО по реда на чл. 239 т. 5 и т. 6 от АПК:</t>
    </r>
  </si>
  <si>
    <r>
      <t>3а</t>
    </r>
    <r>
      <rPr>
        <sz val="10"/>
        <rFont val="Arial"/>
        <family val="2"/>
        <charset val="204"/>
      </rPr>
      <t xml:space="preserve"> -</t>
    </r>
    <r>
      <rPr>
        <b/>
        <sz val="10"/>
        <rFont val="Arial"/>
        <family val="2"/>
        <charset val="204"/>
      </rPr>
      <t xml:space="preserve">  изцяло отменено с постановен акт по същество;</t>
    </r>
  </si>
  <si>
    <r>
      <t>3б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изцяло отменено и върнато за ново разглеждане;</t>
    </r>
  </si>
  <si>
    <r>
      <t>3в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изцяло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обезсилено като недопустимо по чл. 221, ал. 3 от АПК;</t>
    </r>
  </si>
  <si>
    <r>
      <t>3г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изцяло обявено за нищожно;</t>
    </r>
  </si>
  <si>
    <r>
      <t>3д</t>
    </r>
    <r>
      <rPr>
        <b/>
        <sz val="10"/>
        <rFont val="Arial"/>
        <family val="2"/>
        <charset val="204"/>
      </rPr>
      <t xml:space="preserve"> - изцяло отменено и обезсилено в комбинация на</t>
    </r>
    <r>
      <rPr>
        <b/>
        <sz val="10"/>
        <color indexed="14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случаите по 3а и/или 3б и/или 3в;</t>
    </r>
  </si>
  <si>
    <r>
      <t>3е</t>
    </r>
    <r>
      <rPr>
        <b/>
        <sz val="10"/>
        <rFont val="Arial"/>
        <family val="2"/>
        <charset val="204"/>
      </rPr>
      <t xml:space="preserve"> - изцяло отменено на основание искане по чл. 239 т. 5 или чл. 239 т. 6 от АПК;</t>
    </r>
  </si>
  <si>
    <r>
      <rPr>
        <sz val="10"/>
        <rFont val="Arial"/>
        <family val="2"/>
        <charset val="204"/>
      </rPr>
      <t xml:space="preserve">4. </t>
    </r>
    <r>
      <rPr>
        <b/>
        <i/>
        <sz val="10"/>
        <rFont val="Arial"/>
        <family val="2"/>
        <charset val="204"/>
      </rPr>
      <t>ПОТВЪРДЕНО</t>
    </r>
    <r>
      <rPr>
        <b/>
        <sz val="10"/>
        <rFont val="Arial"/>
        <family val="2"/>
        <charset val="204"/>
      </rPr>
      <t xml:space="preserve"> в една част и: ЧАСТИЧНО ОТМЕНЕНО в друга част на основание чл. 209, т. 3 от АПК, ЧАСТИЧНО ОБЕЗСИЛЕНО в друга част на основание чл. 221, ал. 3 от АПК или едновременно ЧАСТИЧНО ОТМЕНЕНО и ОБЕЗСИЛЕНО. ЧАСТИЧНО ОТМЕНЕНО на основание чл. 239 т. 6 от АПК:</t>
    </r>
  </si>
  <si>
    <r>
      <t>4а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в другата част е отменено на основание чл. 209, т. 3 от АПК и постановен акт по същество;</t>
    </r>
  </si>
  <si>
    <r>
      <t>4б</t>
    </r>
    <r>
      <rPr>
        <b/>
        <sz val="10"/>
        <rFont val="Arial"/>
        <family val="2"/>
        <charset val="204"/>
      </rPr>
      <t xml:space="preserve"> - в другата част обезсилено на основание чл. 221, ал. 3 от АПК,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върнато или не  за ново разглеждане;</t>
    </r>
  </si>
  <si>
    <r>
      <t>4в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в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другата част е обезсилено на основание чл. 221,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ал. 3 от АПК;</t>
    </r>
  </si>
  <si>
    <r>
      <t>4г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в случаите, когато актът съдържа резултати по 4а и 4б;</t>
    </r>
  </si>
  <si>
    <r>
      <t>4д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- отменено на основание искане по чл. 239 т. 6 от АПК;</t>
    </r>
  </si>
  <si>
    <r>
      <rPr>
        <sz val="10"/>
        <rFont val="Arial"/>
        <family val="2"/>
        <charset val="204"/>
      </rPr>
      <t xml:space="preserve">5. </t>
    </r>
    <r>
      <rPr>
        <b/>
        <sz val="10"/>
        <rFont val="Arial"/>
        <family val="2"/>
        <charset val="204"/>
      </rPr>
      <t>ИЗЦЯЛО ОТМЕНЕНО на основания извън тези по чл. 209, т. 3 от АПК, ИЗЦЯЛО ОБЕЗСИЛЕНО поради: 1) - оттегляне на жалбата, респективно на ИМ; 
2) - оттегляне на обжалвания административен акт по чл. 221 ал. 4 от АПК и 3) - сключване на споразумение по чл. 221, ал. 6 от АПК,  ИЗЦЯЛО ОТМЕНЕНО решение по реда на чл. 239, т. 1-4 от АПК:</t>
    </r>
  </si>
  <si>
    <r>
      <t>5а</t>
    </r>
    <r>
      <rPr>
        <b/>
        <sz val="10"/>
        <rFont val="Arial"/>
        <family val="2"/>
        <charset val="204"/>
      </rPr>
      <t xml:space="preserve"> - изцяло отменено, поради представяне на писмени доказателства за първи път пред ВАС;</t>
    </r>
  </si>
  <si>
    <r>
      <t>5б</t>
    </r>
    <r>
      <rPr>
        <b/>
        <sz val="10"/>
        <rFont val="Arial"/>
        <family val="2"/>
        <charset val="204"/>
      </rPr>
      <t xml:space="preserve"> - изцяло отменено, поради промени в законодателството и др.;</t>
    </r>
  </si>
  <si>
    <r>
      <t>5в</t>
    </r>
    <r>
      <rPr>
        <b/>
        <sz val="10"/>
        <rFont val="Arial"/>
        <family val="2"/>
        <charset val="204"/>
      </rPr>
      <t xml:space="preserve"> - изцяло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обезсилено, поради: оттегляне на жалбата или ИМ, или на административния акт, или сключване на споразумение;</t>
    </r>
  </si>
  <si>
    <r>
      <t>5г</t>
    </r>
    <r>
      <rPr>
        <b/>
        <sz val="10"/>
        <rFont val="Arial"/>
        <family val="2"/>
        <charset val="204"/>
      </rPr>
      <t xml:space="preserve"> - изцяло отменено в едната и обезсилено в другата част,</t>
    </r>
    <r>
      <rPr>
        <b/>
        <sz val="10"/>
        <color indexed="14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 случаите</t>
    </r>
    <r>
      <rPr>
        <b/>
        <sz val="10"/>
        <color indexed="14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по 5а и/или 5б, и/или 5в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едновременно;</t>
    </r>
  </si>
  <si>
    <r>
      <t>5д</t>
    </r>
    <r>
      <rPr>
        <b/>
        <sz val="10"/>
        <rFont val="Arial"/>
        <family val="2"/>
        <charset val="204"/>
      </rPr>
      <t xml:space="preserve"> - изцяло отменено на основание искане по чл. 239, т. 1-4 от АПК.</t>
    </r>
  </si>
  <si>
    <r>
      <rPr>
        <sz val="10"/>
        <rFont val="Arial"/>
        <family val="2"/>
        <charset val="204"/>
      </rPr>
      <t>6.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в едната част и:</t>
    </r>
    <r>
      <rPr>
        <b/>
        <sz val="10"/>
        <rFont val="Arial"/>
        <family val="2"/>
        <charset val="204"/>
      </rPr>
      <t xml:space="preserve"> ЧАСТИЧНО ОТМЕНЕНО в другата част на основания извън тези по чл. 209, т. 3 от АПК, ЧАСТИЧНО ОБЕЗСИЛЕНО  решение,  поради: оттегляне на част от жалбата, респективно част от исковата претенция в ИМ:</t>
    </r>
  </si>
  <si>
    <r>
      <t>6а</t>
    </r>
    <r>
      <rPr>
        <b/>
        <sz val="10"/>
        <rFont val="Arial"/>
        <family val="2"/>
        <charset val="204"/>
      </rPr>
      <t xml:space="preserve"> - в другата част отменено, поради представяне на писмени доказателства пред ВАС;</t>
    </r>
  </si>
  <si>
    <r>
      <t>6б</t>
    </r>
    <r>
      <rPr>
        <b/>
        <sz val="10"/>
        <rFont val="Arial"/>
        <family val="2"/>
        <charset val="204"/>
      </rPr>
      <t xml:space="preserve"> - в другата част отменено, поради промени в законодателството и др.;</t>
    </r>
  </si>
  <si>
    <r>
      <t>6в</t>
    </r>
    <r>
      <rPr>
        <b/>
        <sz val="10"/>
        <rFont val="Arial"/>
        <family val="2"/>
        <charset val="204"/>
      </rPr>
      <t xml:space="preserve"> - в другата част обезсилено, поради: оттегляне на част от жалбата или част от ИМ, оттегляне на административния акт или сключване споразумение;</t>
    </r>
  </si>
  <si>
    <r>
      <t>6г</t>
    </r>
    <r>
      <rPr>
        <b/>
        <sz val="10"/>
        <rFont val="Arial"/>
        <family val="2"/>
        <charset val="204"/>
      </rPr>
      <t xml:space="preserve"> - в другата част в комбинация отменено и обезсилено в хипотезите на 6а и/или, 6б и/или 6в;</t>
    </r>
  </si>
  <si>
    <r>
      <t>6д</t>
    </r>
    <r>
      <rPr>
        <sz val="10"/>
        <rFont val="Arial"/>
        <family val="2"/>
        <charset val="204"/>
      </rPr>
      <t xml:space="preserve"> -</t>
    </r>
    <r>
      <rPr>
        <b/>
        <sz val="10"/>
        <rFont val="Arial"/>
        <family val="2"/>
        <charset val="204"/>
      </rPr>
      <t xml:space="preserve"> в другата част е отменено на основание искане по чл. 239, т. 1-4 от АПК.</t>
    </r>
  </si>
  <si>
    <t>Общо ЧНД /ш.1430 до ш.1490/</t>
  </si>
  <si>
    <t>Общо свършени дела                       (к10+к11)</t>
  </si>
  <si>
    <t>·         Сумата в колона "Свършени дела - Всичко"  трябва да е равна или по-малка от тази в колона "Всичко за разглеждане " (т.е. броят на свършените дела не може да надвишава общия брой на делата).</t>
  </si>
  <si>
    <t>·         Процентът в колона "Свършени дела - В срок до 3 месеца - %" не трябва да надвишава 100%.</t>
  </si>
  <si>
    <r>
      <t xml:space="preserve">·         Файлът се </t>
    </r>
    <r>
      <rPr>
        <b/>
        <sz val="12"/>
        <rFont val="Times New Roman"/>
        <family val="1"/>
        <charset val="204"/>
      </rPr>
      <t>наименова съобразно името на съда</t>
    </r>
    <r>
      <rPr>
        <sz val="12"/>
        <rFont val="Times New Roman"/>
        <family val="1"/>
        <charset val="204"/>
      </rPr>
      <t>, например RS-Varna.xls</t>
    </r>
  </si>
  <si>
    <r>
      <t xml:space="preserve">·         Наименованието на града  за съответния  съд се изписва в оцветената в жълто </t>
    </r>
    <r>
      <rPr>
        <b/>
        <sz val="12"/>
        <rFont val="Times New Roman"/>
        <family val="1"/>
        <charset val="204"/>
      </rPr>
      <t>клетка К2.</t>
    </r>
    <r>
      <rPr>
        <sz val="12"/>
        <rFont val="Times New Roman"/>
        <family val="1"/>
        <charset val="204"/>
      </rPr>
      <t xml:space="preserve"> Текста се въвежда САМО в жълтата клетка, независимо, че наименованието на съда видимо ще се скрие зад границите й.</t>
    </r>
  </si>
  <si>
    <r>
      <t xml:space="preserve">·         В оцветената в зелено </t>
    </r>
    <r>
      <rPr>
        <b/>
        <sz val="12"/>
        <rFont val="Times New Roman"/>
        <family val="1"/>
        <charset val="204"/>
      </rPr>
      <t>клетка  М2</t>
    </r>
    <r>
      <rPr>
        <sz val="12"/>
        <rFont val="Times New Roman"/>
        <family val="1"/>
        <charset val="204"/>
      </rPr>
      <t xml:space="preserve"> се попълва периода на отчитане само с цифра:  6 (за полугодие) или 12, когато отчета е за цялата година. </t>
    </r>
    <r>
      <rPr>
        <i/>
        <sz val="12"/>
        <rFont val="Times New Roman"/>
        <family val="1"/>
        <charset val="204"/>
      </rPr>
      <t xml:space="preserve">Ако клетка М2 не е попълнена съобразно изискванията, то изчисляването на натовареността на магистратите ще бъде невъзможно. </t>
    </r>
  </si>
  <si>
    <r>
      <t xml:space="preserve">·         За нуждите на ВСС е достатъчно да бъдат попълнени данните </t>
    </r>
    <r>
      <rPr>
        <b/>
        <sz val="12"/>
        <rFont val="Times New Roman"/>
        <family val="1"/>
        <charset val="204"/>
      </rPr>
      <t>само за отчетния период.</t>
    </r>
    <r>
      <rPr>
        <sz val="12"/>
        <rFont val="Times New Roman"/>
        <family val="1"/>
        <charset val="204"/>
      </rPr>
      <t xml:space="preserve"> Данните за предишни периоди се извличат автоматично от налична база данни. </t>
    </r>
    <r>
      <rPr>
        <i/>
        <sz val="12"/>
        <rFont val="Times New Roman"/>
        <family val="1"/>
        <charset val="204"/>
      </rPr>
      <t>Възможно е попълване на данни от предишни отчетни периоди в случай, че това е необходимо с цел сравнение или анализ.</t>
    </r>
  </si>
  <si>
    <r>
      <t xml:space="preserve">·         </t>
    </r>
    <r>
      <rPr>
        <b/>
        <sz val="12"/>
        <rFont val="Times New Roman"/>
        <family val="1"/>
        <charset val="204"/>
      </rPr>
      <t xml:space="preserve">Не могат да се изтриват или вмъкват редове и колони, да се премахват формули, да </t>
    </r>
    <r>
      <rPr>
        <sz val="12"/>
        <rFont val="Times New Roman"/>
        <family val="1"/>
        <charset val="204"/>
      </rPr>
      <t>се променят наименованията на отделните листове, да се правят опити за промяна на формата на данните.</t>
    </r>
  </si>
  <si>
    <r>
      <t xml:space="preserve">·         В полетата за въвеждане се попълват </t>
    </r>
    <r>
      <rPr>
        <b/>
        <sz val="12"/>
        <rFont val="Times New Roman"/>
        <family val="1"/>
        <charset val="204"/>
      </rPr>
      <t>само числа</t>
    </r>
    <r>
      <rPr>
        <sz val="12"/>
        <rFont val="Times New Roman"/>
        <family val="1"/>
        <charset val="204"/>
      </rPr>
      <t xml:space="preserve">, не се вписват буквени или други символни означения. Като десетичен разделител трябва да се </t>
    </r>
    <r>
      <rPr>
        <b/>
        <sz val="12"/>
        <rFont val="Times New Roman"/>
        <family val="1"/>
        <charset val="204"/>
      </rPr>
      <t>използва запетая</t>
    </r>
    <r>
      <rPr>
        <sz val="12"/>
        <rFont val="Times New Roman"/>
        <family val="1"/>
        <charset val="204"/>
      </rPr>
      <t>.</t>
    </r>
  </si>
  <si>
    <r>
      <t xml:space="preserve">·         Клетките, които следва се попълнят ръчно в Приложение 1 са </t>
    </r>
    <r>
      <rPr>
        <b/>
        <sz val="12"/>
        <rFont val="Times New Roman"/>
        <family val="1"/>
        <charset val="204"/>
      </rPr>
      <t>оцветени в оранжево.</t>
    </r>
  </si>
  <si>
    <r>
      <t xml:space="preserve">·         Данните от колона "Висящи дела в началото на периода"  трябва да е </t>
    </r>
    <r>
      <rPr>
        <b/>
        <sz val="12"/>
        <rFont val="Times New Roman"/>
        <family val="1"/>
        <charset val="204"/>
      </rPr>
      <t xml:space="preserve">равна на колона </t>
    </r>
    <r>
      <rPr>
        <sz val="12"/>
        <rFont val="Times New Roman"/>
        <family val="1"/>
        <charset val="204"/>
      </rPr>
      <t>"Висящи дела в края на периода" от  миналогодишния отчет за дейността на съда.</t>
    </r>
  </si>
  <si>
    <r>
      <t xml:space="preserve">·         Във всички колони, в които са вписани формули, трябва да се получават </t>
    </r>
    <r>
      <rPr>
        <b/>
        <sz val="12"/>
        <rFont val="Times New Roman"/>
        <family val="1"/>
        <charset val="204"/>
      </rPr>
      <t xml:space="preserve">положителни стойности. </t>
    </r>
    <r>
      <rPr>
        <sz val="12"/>
        <rFont val="Times New Roman"/>
        <family val="1"/>
        <charset val="204"/>
      </rPr>
      <t>Наличието на отрицателни стойности е сигнал за грешни данни и следва да се огледат внимателно и коригират.</t>
    </r>
  </si>
  <si>
    <r>
      <t xml:space="preserve">·         Лист </t>
    </r>
    <r>
      <rPr>
        <b/>
        <i/>
        <sz val="12"/>
        <rFont val="Times New Roman"/>
        <family val="1"/>
        <charset val="204"/>
      </rPr>
      <t>„Списък Приложения“</t>
    </r>
    <r>
      <rPr>
        <sz val="12"/>
        <rFont val="Times New Roman"/>
        <family val="1"/>
        <charset val="204"/>
      </rPr>
      <t xml:space="preserve"> съдържа </t>
    </r>
    <r>
      <rPr>
        <b/>
        <sz val="12"/>
        <rFont val="Times New Roman"/>
        <family val="1"/>
        <charset val="204"/>
      </rPr>
      <t>списък на всички отчетни форми</t>
    </r>
    <r>
      <rPr>
        <sz val="12"/>
        <rFont val="Times New Roman"/>
        <family val="1"/>
        <charset val="204"/>
      </rPr>
      <t xml:space="preserve"> с хипервръзка към всяка от тях, както и към Указанията за попълването им. На всеки лист (sheet)  от електронната таблица е наличен </t>
    </r>
    <r>
      <rPr>
        <b/>
        <sz val="12"/>
        <rFont val="Times New Roman"/>
        <family val="1"/>
        <charset val="204"/>
      </rPr>
      <t>бутон „Назад“,</t>
    </r>
    <r>
      <rPr>
        <sz val="12"/>
        <rFont val="Times New Roman"/>
        <family val="1"/>
        <charset val="204"/>
      </rPr>
      <t xml:space="preserve"> който позволява бързо връщане към Лист „Списък Приложения“, за да се избегне пропускане на приложения при попълване на данните. </t>
    </r>
  </si>
  <si>
    <r>
      <t>3а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изцяло отменено от горната инстанция и постановен акт по същество или изцяло отменено и върнато за разглеждане;</t>
    </r>
  </si>
  <si>
    <r>
      <rPr>
        <b/>
        <u/>
        <sz val="10"/>
        <rFont val="Arial"/>
        <family val="2"/>
        <charset val="204"/>
      </rPr>
      <t>5а</t>
    </r>
    <r>
      <rPr>
        <b/>
        <sz val="10"/>
        <rFont val="Arial"/>
        <family val="2"/>
        <charset val="204"/>
      </rPr>
      <t xml:space="preserve"> - в другата част отменено от по-горната инстанция и постановен акт по същество или в другата част отменено и върнато за разглеждане;</t>
    </r>
  </si>
  <si>
    <t>ВСИЧКО:    /от ш. 0100 до ш. 1000/</t>
  </si>
  <si>
    <t>Общо постъпили дела през отчетния период 
(к2+к6)</t>
  </si>
  <si>
    <t>Дела за разглеждане 
(к1+к7)</t>
  </si>
  <si>
    <r>
      <t xml:space="preserve">·         </t>
    </r>
    <r>
      <rPr>
        <sz val="14"/>
        <color rgb="FFFF0000"/>
        <rFont val="Times New Roman"/>
        <family val="1"/>
        <charset val="204"/>
      </rPr>
      <t xml:space="preserve">Попълването на отчетната форма за съда започва от попълването на Приложение 3, следвано от Приложение 2 и Приложение 1. Това позволява автоматично извличане на данни и попълването им в Приложение 1, което ще спести работа по разнасянето на данните от един лист в друг. 
Въведени са логически проверки на данните в отделните листове (Приложения). При несъответствие на суми в отделните Приложения със сумите в Приложение 3, клетките в Приложение 2 и Приложение 1, в които има несъответствие се оцветяват в червено. </t>
    </r>
  </si>
  <si>
    <t xml:space="preserve">Справка за резултатите от върнати обжалвани и протестирани ГРАЖДАНСКИ и ТЪРГОВСКИ дела на съдиите
от РАЙОНЕН СЪД гр.ЛЕВСКИ през ВТОРО ПОЛУГОДИЕ НА 2015 г.            </t>
  </si>
  <si>
    <t>Калин Великов</t>
  </si>
  <si>
    <t xml:space="preserve">Телефон: </t>
  </si>
  <si>
    <t>0650/86419</t>
  </si>
  <si>
    <t>Административен секретар:</t>
  </si>
  <si>
    <t>Янка Борисова</t>
  </si>
  <si>
    <t>Палмира Атанасова</t>
  </si>
  <si>
    <t>ПАЛМИРА ДИМИТРОВА АТАНАСОВА</t>
  </si>
  <si>
    <t>СТОЙКА ГЕОРГИЕВА МАНОЛОВА-СТОЙКОВА</t>
  </si>
  <si>
    <t>МАРГАРИТА ДИМИТРОВА ДИМИТРОВА</t>
  </si>
  <si>
    <t>НАТАША ГЕОРГИЕВА ПАНЧЕВА</t>
  </si>
  <si>
    <t>21.01.2016 г.</t>
  </si>
  <si>
    <t xml:space="preserve">Справка за резултатите от върнати обжалвани и протестирани НАКАЗАТЕЛНИ дела на съдиите 
от РАЙОНЕН СЪД гр.ЛЕВСКИ през ВТОРО ПОЛУГОДИЕ НА 2015 г. </t>
  </si>
  <si>
    <t>Дата: 21.01.2016 г.</t>
  </si>
  <si>
    <t>Справка за дейността на съдиите в РАЙОНЕН СЪД гр.ЛЕВСКИ</t>
  </si>
  <si>
    <t>за   ЦЯЛАТА 2015 г.   (ГРАЖДАНСКИ  ДЕЛА)</t>
  </si>
  <si>
    <t>М. Андреева, Д. Рачева</t>
  </si>
  <si>
    <t>Телефон: 0650/86419</t>
  </si>
  <si>
    <t>Палмира Димитрова Атанасова</t>
  </si>
  <si>
    <t>Стойка Георгиева Манолова-Стойкова</t>
  </si>
  <si>
    <t>Маргарита Димитрова Димитрова</t>
  </si>
  <si>
    <t>Наташа Георгиева Панчева</t>
  </si>
  <si>
    <t>В. Петкова, Д. Цакова</t>
  </si>
  <si>
    <t>Справка за дейността на съдиите в РАЙОНЕН СЪД гр. ЛЕВСКИ</t>
  </si>
  <si>
    <t>за   ЦЯЛАТА 2015 г. (НАКАЗАТЕЛНИ ДЕЛА)</t>
  </si>
  <si>
    <t>Съставил: М. Андреева, Д. Рачева</t>
  </si>
  <si>
    <t>тел: 0650/86419</t>
  </si>
  <si>
    <t>дата: 21.01.2016 г.</t>
  </si>
  <si>
    <t>град: ЛЕВСКИ</t>
  </si>
  <si>
    <t>Адм. секретар:</t>
  </si>
  <si>
    <t>Адм. секретар: Я. Борисова</t>
  </si>
  <si>
    <t>ЛЕВСКИ</t>
  </si>
  <si>
    <t>месеца на 2015 г.</t>
  </si>
  <si>
    <t>месеца на 2015  г.</t>
  </si>
  <si>
    <t>Изготвил: В. Петкова, М. Андреева, Д. Рачева, Д. Цакова</t>
  </si>
  <si>
    <t>e-mail: levski_rs@abv.bg</t>
  </si>
  <si>
    <t xml:space="preserve">  О Т Ч Е Т   по  гражданските  дела  на  Р А Й О Н Е Н  С Ъ Д  град    </t>
  </si>
  <si>
    <t>Административен секретар: Я. Борисова</t>
  </si>
  <si>
    <t xml:space="preserve">Административен ръководител: </t>
  </si>
  <si>
    <t>Адм. Ръководител: Палмира Атанасова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</si>
</sst>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.&quot;"/>
  </numFmts>
  <fonts count="47" x14ac:knownFonts="1">
    <font>
      <sz val="10"/>
      <name val="Arial"/>
      <charset val="204"/>
    </font>
    <font>
      <sz val="10"/>
      <name val="Arial"/>
      <charset val="204"/>
    </font>
    <font>
      <b/>
      <i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12"/>
      <name val="Arial"/>
      <family val="2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sz val="12"/>
      <color indexed="62"/>
      <name val="Times New Roman CYR"/>
      <family val="1"/>
      <charset val="204"/>
    </font>
    <font>
      <sz val="12"/>
      <color indexed="60"/>
      <name val="Times New Roman CYR"/>
      <family val="1"/>
    </font>
    <font>
      <b/>
      <sz val="12"/>
      <color indexed="10"/>
      <name val="Times New Roman CYR"/>
      <charset val="204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color indexed="60"/>
      <name val="Times New Roman CYR"/>
      <family val="1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color indexed="20"/>
      <name val="Times New Roman CYR"/>
      <family val="1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i/>
      <u/>
      <sz val="10"/>
      <name val="Arial"/>
      <family val="2"/>
      <charset val="204"/>
    </font>
    <font>
      <b/>
      <sz val="10"/>
      <color indexed="14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u/>
      <sz val="12"/>
      <color theme="0"/>
      <name val="Arial"/>
      <family val="2"/>
      <charset val="204"/>
    </font>
    <font>
      <b/>
      <u/>
      <sz val="10"/>
      <color theme="0"/>
      <name val="Arial"/>
      <family val="2"/>
      <charset val="204"/>
    </font>
    <font>
      <sz val="12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u/>
      <sz val="12"/>
      <color indexed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9"/>
      <name val="Arial"/>
      <family val="2"/>
      <charset val="204"/>
    </font>
    <font>
      <b/>
      <i/>
      <sz val="10"/>
      <name val="Arial Narrow"/>
      <family val="2"/>
      <charset val="204"/>
    </font>
    <font>
      <sz val="14"/>
      <color rgb="FFFF0000"/>
      <name val="Times New Roman"/>
      <family val="1"/>
      <charset val="204"/>
    </font>
    <font>
      <b/>
      <sz val="11"/>
      <name val="Arial"/>
      <family val="2"/>
      <charset val="204"/>
    </font>
    <font>
      <b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  <border>
      <left/>
      <right style="medium">
        <color indexed="61"/>
      </right>
      <top/>
      <bottom/>
      <diagonal/>
    </border>
    <border>
      <left style="medium">
        <color indexed="61"/>
      </left>
      <right/>
      <top/>
      <bottom style="double">
        <color indexed="61"/>
      </bottom>
      <diagonal/>
    </border>
    <border>
      <left/>
      <right/>
      <top/>
      <bottom style="double">
        <color indexed="61"/>
      </bottom>
      <diagonal/>
    </border>
    <border>
      <left/>
      <right style="medium">
        <color indexed="61"/>
      </right>
      <top/>
      <bottom style="double">
        <color indexed="6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1"/>
      </left>
      <right/>
      <top style="medium">
        <color indexed="61"/>
      </top>
      <bottom style="double">
        <color indexed="61"/>
      </bottom>
      <diagonal/>
    </border>
    <border>
      <left/>
      <right/>
      <top style="medium">
        <color indexed="61"/>
      </top>
      <bottom style="double">
        <color indexed="61"/>
      </bottom>
      <diagonal/>
    </border>
    <border>
      <left/>
      <right style="medium">
        <color indexed="61"/>
      </right>
      <top style="medium">
        <color indexed="61"/>
      </top>
      <bottom style="double">
        <color indexed="6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4" fillId="0" borderId="0"/>
    <xf numFmtId="0" fontId="4" fillId="0" borderId="0"/>
    <xf numFmtId="0" fontId="23" fillId="0" borderId="0"/>
    <xf numFmtId="0" fontId="4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811">
    <xf numFmtId="0" fontId="0" fillId="0" borderId="0" xfId="0"/>
    <xf numFmtId="0" fontId="2" fillId="3" borderId="0" xfId="0" applyFont="1" applyFill="1" applyAlignment="1" applyProtection="1">
      <alignment vertical="center"/>
      <protection locked="0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15" fillId="2" borderId="0" xfId="0" applyFont="1" applyFill="1" applyBorder="1"/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 applyProtection="1">
      <alignment horizontal="center" vertical="center" wrapText="1"/>
      <protection locked="0"/>
    </xf>
    <xf numFmtId="0" fontId="3" fillId="4" borderId="25" xfId="0" applyFont="1" applyFill="1" applyBorder="1" applyAlignment="1" applyProtection="1">
      <alignment horizontal="center" vertical="center" wrapText="1"/>
      <protection locked="0"/>
    </xf>
    <xf numFmtId="0" fontId="3" fillId="4" borderId="26" xfId="0" applyFont="1" applyFill="1" applyBorder="1" applyAlignment="1" applyProtection="1">
      <alignment horizontal="center" vertical="center" wrapText="1"/>
    </xf>
    <xf numFmtId="0" fontId="3" fillId="4" borderId="27" xfId="0" applyFont="1" applyFill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4" borderId="30" xfId="0" applyFont="1" applyFill="1" applyBorder="1" applyAlignment="1" applyProtection="1">
      <alignment horizontal="center" vertical="center" wrapText="1"/>
      <protection locked="0"/>
    </xf>
    <xf numFmtId="0" fontId="0" fillId="4" borderId="22" xfId="0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31" xfId="0" applyFont="1" applyFill="1" applyBorder="1" applyAlignment="1" applyProtection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 wrapText="1"/>
    </xf>
    <xf numFmtId="0" fontId="2" fillId="6" borderId="0" xfId="0" applyFont="1" applyFill="1" applyAlignment="1" applyProtection="1">
      <alignment horizontal="center" vertical="center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4" borderId="33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3" fillId="4" borderId="37" xfId="0" applyFont="1" applyFill="1" applyBorder="1" applyAlignment="1" applyProtection="1">
      <alignment horizontal="center" vertical="center" wrapText="1"/>
    </xf>
    <xf numFmtId="0" fontId="3" fillId="4" borderId="38" xfId="0" applyFont="1" applyFill="1" applyBorder="1" applyAlignment="1" applyProtection="1">
      <alignment horizontal="center" vertical="center" wrapText="1"/>
    </xf>
    <xf numFmtId="0" fontId="3" fillId="4" borderId="39" xfId="0" applyFont="1" applyFill="1" applyBorder="1" applyAlignment="1" applyProtection="1">
      <alignment horizontal="center" vertical="center" wrapText="1"/>
    </xf>
    <xf numFmtId="0" fontId="3" fillId="4" borderId="40" xfId="0" applyFont="1" applyFill="1" applyBorder="1" applyAlignment="1" applyProtection="1">
      <alignment horizontal="center" vertical="center" wrapText="1"/>
    </xf>
    <xf numFmtId="0" fontId="3" fillId="4" borderId="41" xfId="0" applyFont="1" applyFill="1" applyBorder="1" applyAlignment="1" applyProtection="1">
      <alignment horizontal="center" vertical="center" wrapText="1"/>
    </xf>
    <xf numFmtId="0" fontId="3" fillId="4" borderId="42" xfId="0" applyFont="1" applyFill="1" applyBorder="1" applyAlignment="1" applyProtection="1">
      <alignment horizontal="center" vertical="center" wrapText="1"/>
    </xf>
    <xf numFmtId="0" fontId="3" fillId="4" borderId="20" xfId="0" applyFont="1" applyFill="1" applyBorder="1" applyAlignment="1" applyProtection="1">
      <alignment horizontal="center" vertical="center" wrapText="1"/>
    </xf>
    <xf numFmtId="0" fontId="3" fillId="4" borderId="19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18" xfId="0" applyFont="1" applyFill="1" applyBorder="1" applyAlignment="1" applyProtection="1">
      <alignment horizontal="center" vertical="center" wrapText="1"/>
    </xf>
    <xf numFmtId="0" fontId="3" fillId="4" borderId="33" xfId="0" applyFont="1" applyFill="1" applyBorder="1" applyAlignment="1" applyProtection="1">
      <alignment horizontal="center" vertical="center" wrapText="1"/>
    </xf>
    <xf numFmtId="0" fontId="3" fillId="4" borderId="34" xfId="0" applyFont="1" applyFill="1" applyBorder="1" applyAlignment="1" applyProtection="1">
      <alignment horizontal="center" vertical="center" wrapText="1"/>
    </xf>
    <xf numFmtId="0" fontId="3" fillId="4" borderId="43" xfId="0" applyFont="1" applyFill="1" applyBorder="1" applyAlignment="1" applyProtection="1">
      <alignment horizontal="center" vertical="center" wrapText="1"/>
    </xf>
    <xf numFmtId="0" fontId="3" fillId="4" borderId="44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45" xfId="0" applyFont="1" applyFill="1" applyBorder="1" applyAlignment="1" applyProtection="1">
      <alignment horizontal="center" vertical="center" wrapText="1"/>
    </xf>
    <xf numFmtId="0" fontId="3" fillId="4" borderId="46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26" xfId="0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9" fontId="3" fillId="4" borderId="33" xfId="7" applyFont="1" applyFill="1" applyBorder="1" applyAlignment="1" applyProtection="1">
      <alignment horizontal="center" vertical="center" wrapText="1"/>
    </xf>
    <xf numFmtId="9" fontId="3" fillId="4" borderId="34" xfId="7" applyFont="1" applyFill="1" applyBorder="1" applyAlignment="1" applyProtection="1">
      <alignment horizontal="center" vertical="center" wrapText="1"/>
    </xf>
    <xf numFmtId="9" fontId="3" fillId="4" borderId="35" xfId="7" applyFont="1" applyFill="1" applyBorder="1" applyAlignment="1" applyProtection="1">
      <alignment horizontal="center" vertical="center" wrapText="1"/>
    </xf>
    <xf numFmtId="9" fontId="3" fillId="4" borderId="43" xfId="7" applyFont="1" applyFill="1" applyBorder="1" applyAlignment="1" applyProtection="1">
      <alignment horizontal="center" vertical="center" wrapText="1"/>
    </xf>
    <xf numFmtId="9" fontId="3" fillId="4" borderId="45" xfId="7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0" fontId="3" fillId="4" borderId="30" xfId="0" applyFont="1" applyFill="1" applyBorder="1" applyAlignment="1" applyProtection="1">
      <alignment horizontal="center" vertical="center" wrapText="1"/>
    </xf>
    <xf numFmtId="0" fontId="3" fillId="4" borderId="47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16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/>
    </xf>
    <xf numFmtId="0" fontId="13" fillId="3" borderId="0" xfId="0" applyNumberFormat="1" applyFont="1" applyFill="1" applyAlignment="1" applyProtection="1">
      <protection locked="0"/>
    </xf>
    <xf numFmtId="0" fontId="13" fillId="6" borderId="0" xfId="0" applyNumberFormat="1" applyFont="1" applyFill="1" applyBorder="1" applyAlignment="1" applyProtection="1">
      <protection locked="0"/>
    </xf>
    <xf numFmtId="0" fontId="4" fillId="0" borderId="0" xfId="0" applyNumberFormat="1" applyFont="1" applyProtection="1">
      <protection locked="0"/>
    </xf>
    <xf numFmtId="0" fontId="13" fillId="0" borderId="0" xfId="0" applyNumberFormat="1" applyFont="1" applyBorder="1" applyAlignment="1" applyProtection="1">
      <protection locked="0"/>
    </xf>
    <xf numFmtId="0" fontId="4" fillId="0" borderId="20" xfId="0" applyNumberFormat="1" applyFont="1" applyBorder="1" applyAlignment="1" applyProtection="1">
      <alignment horizontal="center"/>
    </xf>
    <xf numFmtId="0" fontId="4" fillId="0" borderId="15" xfId="0" applyNumberFormat="1" applyFont="1" applyBorder="1" applyProtection="1"/>
    <xf numFmtId="0" fontId="4" fillId="0" borderId="15" xfId="0" applyNumberFormat="1" applyFont="1" applyBorder="1" applyAlignment="1" applyProtection="1"/>
    <xf numFmtId="49" fontId="4" fillId="0" borderId="20" xfId="0" applyNumberFormat="1" applyFont="1" applyBorder="1" applyAlignment="1" applyProtection="1">
      <alignment horizontal="center"/>
    </xf>
    <xf numFmtId="0" fontId="4" fillId="0" borderId="15" xfId="0" applyNumberFormat="1" applyFont="1" applyBorder="1" applyAlignment="1" applyProtection="1">
      <alignment horizontal="left"/>
    </xf>
    <xf numFmtId="0" fontId="4" fillId="0" borderId="23" xfId="0" applyNumberFormat="1" applyFont="1" applyBorder="1" applyAlignment="1" applyProtection="1">
      <alignment horizontal="left"/>
    </xf>
    <xf numFmtId="49" fontId="4" fillId="0" borderId="18" xfId="0" applyNumberFormat="1" applyFont="1" applyBorder="1" applyAlignment="1" applyProtection="1">
      <alignment horizontal="center"/>
    </xf>
    <xf numFmtId="0" fontId="4" fillId="0" borderId="50" xfId="0" applyNumberFormat="1" applyFont="1" applyBorder="1" applyAlignment="1" applyProtection="1">
      <alignment horizontal="left" vertical="justify"/>
    </xf>
    <xf numFmtId="1" fontId="4" fillId="0" borderId="30" xfId="0" applyNumberFormat="1" applyFont="1" applyFill="1" applyBorder="1" applyProtection="1">
      <protection locked="0"/>
    </xf>
    <xf numFmtId="1" fontId="4" fillId="0" borderId="22" xfId="0" applyNumberFormat="1" applyFont="1" applyFill="1" applyBorder="1" applyProtection="1">
      <protection locked="0"/>
    </xf>
    <xf numFmtId="0" fontId="16" fillId="0" borderId="23" xfId="0" applyNumberFormat="1" applyFont="1" applyFill="1" applyBorder="1" applyProtection="1"/>
    <xf numFmtId="1" fontId="4" fillId="0" borderId="29" xfId="0" applyNumberFormat="1" applyFont="1" applyFill="1" applyBorder="1" applyProtection="1">
      <protection locked="0"/>
    </xf>
    <xf numFmtId="0" fontId="13" fillId="0" borderId="50" xfId="0" applyNumberFormat="1" applyFont="1" applyBorder="1" applyAlignment="1" applyProtection="1">
      <alignment horizontal="left" vertical="justify"/>
    </xf>
    <xf numFmtId="0" fontId="13" fillId="0" borderId="0" xfId="0" applyNumberFormat="1" applyFont="1" applyBorder="1" applyAlignment="1" applyProtection="1">
      <alignment horizontal="left" vertical="justify"/>
    </xf>
    <xf numFmtId="49" fontId="4" fillId="0" borderId="0" xfId="0" applyNumberFormat="1" applyFont="1" applyFill="1" applyBorder="1" applyAlignment="1" applyProtection="1">
      <alignment horizontal="center"/>
    </xf>
    <xf numFmtId="1" fontId="13" fillId="0" borderId="0" xfId="0" applyNumberFormat="1" applyFont="1" applyFill="1" applyBorder="1" applyProtection="1"/>
    <xf numFmtId="0" fontId="4" fillId="0" borderId="0" xfId="0" applyFont="1" applyProtection="1">
      <protection locked="0"/>
    </xf>
    <xf numFmtId="0" fontId="4" fillId="0" borderId="20" xfId="0" applyNumberFormat="1" applyFont="1" applyBorder="1" applyProtection="1"/>
    <xf numFmtId="0" fontId="0" fillId="0" borderId="20" xfId="0" applyBorder="1" applyAlignment="1">
      <alignment horizontal="center" vertical="center" wrapText="1"/>
    </xf>
    <xf numFmtId="0" fontId="4" fillId="0" borderId="20" xfId="0" applyNumberFormat="1" applyFont="1" applyFill="1" applyBorder="1" applyProtection="1">
      <protection locked="0"/>
    </xf>
    <xf numFmtId="0" fontId="0" fillId="0" borderId="20" xfId="0" applyBorder="1"/>
    <xf numFmtId="0" fontId="4" fillId="0" borderId="0" xfId="0" applyNumberFormat="1" applyFont="1" applyFill="1" applyBorder="1" applyProtection="1">
      <protection locked="0"/>
    </xf>
    <xf numFmtId="0" fontId="16" fillId="0" borderId="0" xfId="0" applyFont="1" applyFill="1" applyBorder="1" applyAlignment="1" applyProtection="1">
      <alignment vertical="center" wrapText="1"/>
    </xf>
    <xf numFmtId="0" fontId="4" fillId="0" borderId="20" xfId="0" applyNumberFormat="1" applyFont="1" applyFill="1" applyBorder="1" applyAlignment="1" applyProtection="1">
      <alignment vertical="justify"/>
    </xf>
    <xf numFmtId="0" fontId="4" fillId="0" borderId="0" xfId="0" applyNumberFormat="1" applyFont="1" applyProtection="1"/>
    <xf numFmtId="0" fontId="13" fillId="0" borderId="0" xfId="0" applyNumberFormat="1" applyFont="1" applyFill="1" applyProtection="1"/>
    <xf numFmtId="0" fontId="4" fillId="0" borderId="0" xfId="0" applyNumberFormat="1" applyFont="1" applyFill="1" applyProtection="1"/>
    <xf numFmtId="0" fontId="4" fillId="0" borderId="55" xfId="0" applyNumberFormat="1" applyFont="1" applyFill="1" applyBorder="1" applyAlignment="1" applyProtection="1">
      <alignment textRotation="90" wrapText="1"/>
    </xf>
    <xf numFmtId="0" fontId="4" fillId="0" borderId="0" xfId="0" applyNumberFormat="1" applyFont="1" applyFill="1" applyBorder="1" applyAlignment="1" applyProtection="1">
      <alignment textRotation="90" wrapText="1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Border="1" applyProtection="1"/>
    <xf numFmtId="0" fontId="13" fillId="0" borderId="0" xfId="0" applyNumberFormat="1" applyFont="1" applyFill="1" applyAlignment="1" applyProtection="1">
      <protection locked="0"/>
    </xf>
    <xf numFmtId="0" fontId="4" fillId="0" borderId="20" xfId="0" applyNumberFormat="1" applyFont="1" applyFill="1" applyBorder="1" applyAlignment="1" applyProtection="1">
      <alignment horizontal="left" wrapText="1"/>
    </xf>
    <xf numFmtId="49" fontId="4" fillId="0" borderId="20" xfId="0" applyNumberFormat="1" applyFont="1" applyFill="1" applyBorder="1" applyAlignment="1" applyProtection="1">
      <alignment horizontal="center"/>
    </xf>
    <xf numFmtId="0" fontId="4" fillId="0" borderId="20" xfId="0" applyNumberFormat="1" applyFont="1" applyFill="1" applyBorder="1" applyAlignment="1" applyProtection="1">
      <alignment horizontal="left"/>
    </xf>
    <xf numFmtId="0" fontId="4" fillId="0" borderId="0" xfId="4" applyNumberFormat="1" applyFont="1" applyProtection="1"/>
    <xf numFmtId="1" fontId="4" fillId="0" borderId="20" xfId="4" applyNumberFormat="1" applyFont="1" applyFill="1" applyBorder="1" applyProtection="1">
      <protection locked="0"/>
    </xf>
    <xf numFmtId="1" fontId="4" fillId="0" borderId="49" xfId="4" applyNumberFormat="1" applyFont="1" applyFill="1" applyBorder="1" applyProtection="1">
      <protection locked="0"/>
    </xf>
    <xf numFmtId="0" fontId="18" fillId="0" borderId="15" xfId="4" applyNumberFormat="1" applyFont="1" applyBorder="1" applyAlignment="1" applyProtection="1"/>
    <xf numFmtId="49" fontId="18" fillId="0" borderId="49" xfId="4" applyNumberFormat="1" applyFont="1" applyBorder="1" applyAlignment="1" applyProtection="1">
      <alignment horizontal="center"/>
    </xf>
    <xf numFmtId="0" fontId="18" fillId="0" borderId="15" xfId="4" applyNumberFormat="1" applyFont="1" applyBorder="1" applyAlignment="1" applyProtection="1">
      <alignment vertical="justify"/>
    </xf>
    <xf numFmtId="0" fontId="18" fillId="0" borderId="15" xfId="4" applyNumberFormat="1" applyFont="1" applyBorder="1" applyAlignment="1" applyProtection="1">
      <alignment shrinkToFit="1"/>
    </xf>
    <xf numFmtId="0" fontId="19" fillId="0" borderId="50" xfId="4" applyNumberFormat="1" applyFont="1" applyBorder="1" applyAlignment="1" applyProtection="1"/>
    <xf numFmtId="0" fontId="18" fillId="0" borderId="24" xfId="4" applyNumberFormat="1" applyFont="1" applyBorder="1" applyAlignment="1" applyProtection="1"/>
    <xf numFmtId="49" fontId="18" fillId="2" borderId="57" xfId="4" applyNumberFormat="1" applyFont="1" applyFill="1" applyBorder="1" applyAlignment="1" applyProtection="1">
      <alignment horizontal="center"/>
    </xf>
    <xf numFmtId="1" fontId="4" fillId="0" borderId="15" xfId="4" applyNumberFormat="1" applyFont="1" applyFill="1" applyBorder="1" applyAlignment="1" applyProtection="1">
      <alignment horizontal="right"/>
      <protection locked="0"/>
    </xf>
    <xf numFmtId="1" fontId="4" fillId="0" borderId="20" xfId="4" applyNumberFormat="1" applyFont="1" applyFill="1" applyBorder="1" applyAlignment="1" applyProtection="1">
      <alignment horizontal="right"/>
      <protection locked="0"/>
    </xf>
    <xf numFmtId="49" fontId="4" fillId="0" borderId="20" xfId="4" applyNumberFormat="1" applyFont="1" applyFill="1" applyBorder="1" applyAlignment="1" applyProtection="1">
      <alignment horizontal="center"/>
      <protection locked="0"/>
    </xf>
    <xf numFmtId="49" fontId="4" fillId="0" borderId="15" xfId="4" applyNumberFormat="1" applyFont="1" applyFill="1" applyBorder="1" applyAlignment="1" applyProtection="1">
      <alignment horizontal="center"/>
      <protection locked="0"/>
    </xf>
    <xf numFmtId="0" fontId="18" fillId="0" borderId="12" xfId="4" applyNumberFormat="1" applyFont="1" applyBorder="1" applyAlignment="1" applyProtection="1">
      <alignment wrapText="1"/>
    </xf>
    <xf numFmtId="49" fontId="18" fillId="0" borderId="58" xfId="4" applyNumberFormat="1" applyFont="1" applyBorder="1" applyAlignment="1" applyProtection="1">
      <alignment horizontal="center"/>
    </xf>
    <xf numFmtId="0" fontId="18" fillId="0" borderId="0" xfId="4" applyNumberFormat="1" applyFont="1" applyBorder="1" applyProtection="1"/>
    <xf numFmtId="0" fontId="18" fillId="0" borderId="0" xfId="4" applyNumberFormat="1" applyFont="1" applyBorder="1" applyAlignment="1" applyProtection="1">
      <alignment horizontal="center"/>
    </xf>
    <xf numFmtId="0" fontId="19" fillId="0" borderId="0" xfId="4" applyNumberFormat="1" applyFont="1" applyProtection="1"/>
    <xf numFmtId="0" fontId="18" fillId="0" borderId="0" xfId="4" applyNumberFormat="1" applyFont="1" applyBorder="1" applyAlignment="1" applyProtection="1">
      <alignment horizontal="center" textRotation="90"/>
    </xf>
    <xf numFmtId="0" fontId="4" fillId="0" borderId="0" xfId="4" applyNumberFormat="1" applyFont="1" applyProtection="1">
      <protection locked="0"/>
    </xf>
    <xf numFmtId="0" fontId="18" fillId="0" borderId="20" xfId="4" applyNumberFormat="1" applyFont="1" applyBorder="1" applyAlignment="1" applyProtection="1">
      <alignment horizontal="center"/>
    </xf>
    <xf numFmtId="0" fontId="4" fillId="0" borderId="20" xfId="4" applyNumberFormat="1" applyFont="1" applyFill="1" applyBorder="1" applyProtection="1"/>
    <xf numFmtId="0" fontId="19" fillId="0" borderId="20" xfId="4" applyNumberFormat="1" applyFont="1" applyBorder="1" applyProtection="1"/>
    <xf numFmtId="49" fontId="18" fillId="0" borderId="20" xfId="4" applyNumberFormat="1" applyFont="1" applyBorder="1" applyProtection="1"/>
    <xf numFmtId="0" fontId="4" fillId="0" borderId="0" xfId="4" applyNumberFormat="1" applyFont="1" applyFill="1" applyProtection="1">
      <protection locked="0"/>
    </xf>
    <xf numFmtId="0" fontId="18" fillId="0" borderId="20" xfId="4" applyNumberFormat="1" applyFont="1" applyBorder="1" applyProtection="1"/>
    <xf numFmtId="49" fontId="18" fillId="0" borderId="20" xfId="4" applyNumberFormat="1" applyFont="1" applyBorder="1" applyAlignment="1" applyProtection="1"/>
    <xf numFmtId="0" fontId="18" fillId="0" borderId="20" xfId="4" applyNumberFormat="1" applyFont="1" applyBorder="1" applyAlignment="1" applyProtection="1">
      <alignment shrinkToFit="1"/>
    </xf>
    <xf numFmtId="49" fontId="18" fillId="0" borderId="0" xfId="4" applyNumberFormat="1" applyFont="1" applyBorder="1" applyProtection="1"/>
    <xf numFmtId="1" fontId="13" fillId="0" borderId="0" xfId="4" applyNumberFormat="1" applyFont="1" applyFill="1" applyBorder="1" applyProtection="1"/>
    <xf numFmtId="0" fontId="18" fillId="0" borderId="0" xfId="4" applyNumberFormat="1" applyFont="1" applyProtection="1"/>
    <xf numFmtId="1" fontId="4" fillId="0" borderId="0" xfId="4" applyNumberFormat="1" applyFont="1" applyFill="1" applyBorder="1" applyProtection="1"/>
    <xf numFmtId="0" fontId="18" fillId="0" borderId="18" xfId="4" applyNumberFormat="1" applyFont="1" applyBorder="1" applyAlignment="1" applyProtection="1"/>
    <xf numFmtId="0" fontId="18" fillId="0" borderId="20" xfId="4" applyNumberFormat="1" applyFont="1" applyBorder="1" applyAlignment="1" applyProtection="1">
      <alignment horizontal="justify"/>
    </xf>
    <xf numFmtId="0" fontId="4" fillId="0" borderId="20" xfId="4" applyNumberFormat="1" applyFont="1" applyFill="1" applyBorder="1" applyAlignment="1" applyProtection="1">
      <alignment horizontal="center"/>
    </xf>
    <xf numFmtId="1" fontId="4" fillId="0" borderId="38" xfId="4" applyNumberFormat="1" applyFont="1" applyFill="1" applyBorder="1" applyProtection="1">
      <protection locked="0"/>
    </xf>
    <xf numFmtId="0" fontId="18" fillId="0" borderId="20" xfId="4" applyNumberFormat="1" applyFont="1" applyBorder="1" applyAlignment="1" applyProtection="1">
      <alignment wrapText="1"/>
    </xf>
    <xf numFmtId="0" fontId="19" fillId="0" borderId="0" xfId="4" applyNumberFormat="1" applyFont="1" applyBorder="1" applyProtection="1"/>
    <xf numFmtId="0" fontId="4" fillId="0" borderId="40" xfId="4" applyNumberFormat="1" applyFont="1" applyFill="1" applyBorder="1" applyProtection="1">
      <protection locked="0"/>
    </xf>
    <xf numFmtId="0" fontId="4" fillId="0" borderId="0" xfId="4" applyProtection="1">
      <protection locked="0"/>
    </xf>
    <xf numFmtId="0" fontId="13" fillId="0" borderId="0" xfId="4" applyNumberFormat="1" applyFont="1" applyFill="1" applyAlignment="1" applyProtection="1">
      <protection locked="0"/>
    </xf>
    <xf numFmtId="0" fontId="18" fillId="5" borderId="20" xfId="4" applyNumberFormat="1" applyFont="1" applyFill="1" applyBorder="1" applyProtection="1"/>
    <xf numFmtId="0" fontId="13" fillId="0" borderId="0" xfId="0" applyFont="1"/>
    <xf numFmtId="0" fontId="13" fillId="0" borderId="0" xfId="0" applyFont="1" applyAlignment="1">
      <alignment vertical="center" wrapText="1"/>
    </xf>
    <xf numFmtId="0" fontId="13" fillId="0" borderId="0" xfId="0" applyFont="1" applyAlignment="1"/>
    <xf numFmtId="0" fontId="0" fillId="0" borderId="17" xfId="0" applyBorder="1"/>
    <xf numFmtId="0" fontId="4" fillId="5" borderId="38" xfId="0" applyFont="1" applyFill="1" applyBorder="1" applyAlignment="1" applyProtection="1">
      <alignment vertical="center" wrapText="1"/>
    </xf>
    <xf numFmtId="0" fontId="0" fillId="5" borderId="20" xfId="0" applyFill="1" applyBorder="1"/>
    <xf numFmtId="0" fontId="4" fillId="5" borderId="20" xfId="0" applyFont="1" applyFill="1" applyBorder="1" applyAlignment="1" applyProtection="1">
      <alignment vertical="center" wrapText="1"/>
    </xf>
    <xf numFmtId="0" fontId="0" fillId="5" borderId="49" xfId="0" applyFill="1" applyBorder="1"/>
    <xf numFmtId="0" fontId="0" fillId="0" borderId="49" xfId="0" applyBorder="1"/>
    <xf numFmtId="0" fontId="13" fillId="0" borderId="0" xfId="0" applyFont="1" applyFill="1" applyAlignment="1" applyProtection="1">
      <alignment horizontal="left"/>
    </xf>
    <xf numFmtId="0" fontId="13" fillId="0" borderId="0" xfId="0" applyFont="1" applyFill="1" applyAlignment="1" applyProtection="1">
      <protection locked="0"/>
    </xf>
    <xf numFmtId="0" fontId="20" fillId="0" borderId="0" xfId="0" applyFont="1" applyFill="1" applyAlignme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/>
    <xf numFmtId="0" fontId="17" fillId="0" borderId="0" xfId="0" applyFont="1" applyAlignment="1" applyProtection="1"/>
    <xf numFmtId="0" fontId="21" fillId="0" borderId="0" xfId="0" applyFont="1" applyFill="1" applyAlignment="1" applyProtection="1">
      <protection locked="0"/>
    </xf>
    <xf numFmtId="0" fontId="20" fillId="0" borderId="0" xfId="0" applyFont="1" applyFill="1" applyAlignment="1" applyProtection="1">
      <alignment horizontal="right"/>
    </xf>
    <xf numFmtId="0" fontId="20" fillId="0" borderId="0" xfId="0" applyFont="1" applyAlignment="1" applyProtection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4" fillId="0" borderId="20" xfId="0" applyFont="1" applyBorder="1" applyAlignment="1" applyProtection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6" xfId="0" applyBorder="1"/>
    <xf numFmtId="0" fontId="4" fillId="5" borderId="59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 applyProtection="1">
      <alignment vertical="center" wrapText="1"/>
    </xf>
    <xf numFmtId="0" fontId="4" fillId="5" borderId="49" xfId="0" applyFont="1" applyFill="1" applyBorder="1" applyAlignment="1" applyProtection="1">
      <alignment vertical="center" wrapText="1"/>
    </xf>
    <xf numFmtId="0" fontId="0" fillId="0" borderId="60" xfId="0" applyBorder="1"/>
    <xf numFmtId="0" fontId="4" fillId="0" borderId="20" xfId="0" applyFont="1" applyBorder="1" applyAlignment="1" applyProtection="1">
      <alignment vertical="center" wrapText="1"/>
    </xf>
    <xf numFmtId="0" fontId="0" fillId="0" borderId="38" xfId="0" applyBorder="1"/>
    <xf numFmtId="0" fontId="0" fillId="0" borderId="17" xfId="0" applyBorder="1" applyAlignment="1">
      <alignment vertical="center" wrapText="1"/>
    </xf>
    <xf numFmtId="0" fontId="17" fillId="0" borderId="0" xfId="0" applyFont="1"/>
    <xf numFmtId="0" fontId="4" fillId="5" borderId="22" xfId="0" applyFont="1" applyFill="1" applyBorder="1" applyAlignment="1">
      <alignment horizontal="left" vertical="center" wrapText="1"/>
    </xf>
    <xf numFmtId="0" fontId="4" fillId="5" borderId="60" xfId="0" applyFont="1" applyFill="1" applyBorder="1" applyAlignment="1">
      <alignment horizontal="left" vertical="center" wrapText="1"/>
    </xf>
    <xf numFmtId="0" fontId="0" fillId="0" borderId="34" xfId="0" applyBorder="1"/>
    <xf numFmtId="0" fontId="22" fillId="0" borderId="0" xfId="0" applyFont="1" applyAlignment="1" applyProtection="1"/>
    <xf numFmtId="1" fontId="0" fillId="0" borderId="0" xfId="0" applyNumberFormat="1"/>
    <xf numFmtId="1" fontId="4" fillId="0" borderId="20" xfId="2" applyNumberFormat="1" applyFont="1" applyFill="1" applyBorder="1" applyProtection="1">
      <protection locked="0"/>
    </xf>
    <xf numFmtId="1" fontId="4" fillId="0" borderId="18" xfId="2" applyNumberFormat="1" applyFont="1" applyFill="1" applyBorder="1" applyProtection="1">
      <protection locked="0"/>
    </xf>
    <xf numFmtId="1" fontId="4" fillId="0" borderId="25" xfId="2" applyNumberFormat="1" applyFont="1" applyFill="1" applyBorder="1" applyProtection="1">
      <protection locked="0"/>
    </xf>
    <xf numFmtId="1" fontId="4" fillId="0" borderId="49" xfId="2" applyNumberFormat="1" applyFont="1" applyFill="1" applyBorder="1" applyProtection="1">
      <protection locked="0"/>
    </xf>
    <xf numFmtId="1" fontId="4" fillId="0" borderId="56" xfId="2" applyNumberFormat="1" applyFont="1" applyFill="1" applyBorder="1" applyProtection="1">
      <protection locked="0"/>
    </xf>
    <xf numFmtId="1" fontId="4" fillId="0" borderId="34" xfId="2" applyNumberFormat="1" applyFont="1" applyFill="1" applyBorder="1" applyProtection="1">
      <protection locked="0"/>
    </xf>
    <xf numFmtId="1" fontId="4" fillId="0" borderId="45" xfId="2" applyNumberFormat="1" applyFont="1" applyFill="1" applyBorder="1" applyProtection="1">
      <protection locked="0"/>
    </xf>
    <xf numFmtId="1" fontId="4" fillId="0" borderId="35" xfId="2" applyNumberFormat="1" applyFont="1" applyFill="1" applyBorder="1" applyProtection="1">
      <protection locked="0"/>
    </xf>
    <xf numFmtId="1" fontId="4" fillId="0" borderId="20" xfId="5" applyNumberFormat="1" applyFont="1" applyFill="1" applyBorder="1" applyProtection="1">
      <protection locked="0"/>
    </xf>
    <xf numFmtId="1" fontId="4" fillId="0" borderId="15" xfId="5" applyNumberFormat="1" applyFont="1" applyFill="1" applyBorder="1" applyProtection="1">
      <protection locked="0"/>
    </xf>
    <xf numFmtId="1" fontId="4" fillId="0" borderId="23" xfId="5" applyNumberFormat="1" applyFont="1" applyFill="1" applyBorder="1" applyProtection="1">
      <protection locked="0"/>
    </xf>
    <xf numFmtId="1" fontId="4" fillId="0" borderId="18" xfId="5" applyNumberFormat="1" applyFont="1" applyFill="1" applyBorder="1" applyProtection="1">
      <protection locked="0"/>
    </xf>
    <xf numFmtId="1" fontId="18" fillId="0" borderId="15" xfId="5" applyNumberFormat="1" applyFont="1" applyFill="1" applyBorder="1" applyProtection="1">
      <protection locked="0"/>
    </xf>
    <xf numFmtId="1" fontId="4" fillId="0" borderId="49" xfId="5" applyNumberFormat="1" applyFont="1" applyFill="1" applyBorder="1" applyProtection="1">
      <protection locked="0"/>
    </xf>
    <xf numFmtId="1" fontId="4" fillId="0" borderId="20" xfId="5" applyNumberFormat="1" applyFont="1" applyFill="1" applyBorder="1" applyAlignment="1" applyProtection="1">
      <alignment vertical="justify"/>
      <protection locked="0"/>
    </xf>
    <xf numFmtId="1" fontId="4" fillId="0" borderId="56" xfId="5" applyNumberFormat="1" applyFont="1" applyFill="1" applyBorder="1" applyProtection="1">
      <protection locked="0"/>
    </xf>
    <xf numFmtId="1" fontId="4" fillId="0" borderId="24" xfId="5" applyNumberFormat="1" applyFont="1" applyFill="1" applyBorder="1" applyProtection="1">
      <protection locked="0"/>
    </xf>
    <xf numFmtId="1" fontId="4" fillId="0" borderId="25" xfId="5" applyNumberFormat="1" applyFont="1" applyFill="1" applyBorder="1" applyProtection="1">
      <protection locked="0"/>
    </xf>
    <xf numFmtId="1" fontId="4" fillId="0" borderId="57" xfId="5" applyNumberFormat="1" applyFont="1" applyFill="1" applyBorder="1" applyProtection="1">
      <protection locked="0"/>
    </xf>
    <xf numFmtId="1" fontId="4" fillId="0" borderId="15" xfId="5" applyNumberFormat="1" applyFont="1" applyFill="1" applyBorder="1" applyAlignment="1" applyProtection="1">
      <alignment horizontal="right"/>
      <protection locked="0"/>
    </xf>
    <xf numFmtId="1" fontId="4" fillId="0" borderId="20" xfId="5" applyNumberFormat="1" applyFont="1" applyFill="1" applyBorder="1" applyAlignment="1" applyProtection="1">
      <alignment horizontal="right"/>
      <protection locked="0"/>
    </xf>
    <xf numFmtId="0" fontId="7" fillId="2" borderId="0" xfId="0" applyFont="1" applyFill="1" applyBorder="1"/>
    <xf numFmtId="164" fontId="8" fillId="2" borderId="0" xfId="0" applyNumberFormat="1" applyFont="1" applyFill="1" applyBorder="1" applyAlignment="1">
      <alignment horizontal="right"/>
    </xf>
    <xf numFmtId="0" fontId="9" fillId="2" borderId="0" xfId="0" applyFont="1" applyFill="1" applyBorder="1"/>
    <xf numFmtId="0" fontId="11" fillId="2" borderId="0" xfId="0" applyFont="1" applyFill="1" applyBorder="1"/>
    <xf numFmtId="49" fontId="4" fillId="0" borderId="20" xfId="5" applyNumberFormat="1" applyFont="1" applyFill="1" applyBorder="1" applyAlignment="1" applyProtection="1">
      <alignment horizontal="center"/>
      <protection locked="0"/>
    </xf>
    <xf numFmtId="1" fontId="4" fillId="0" borderId="40" xfId="4" applyNumberFormat="1" applyFont="1" applyFill="1" applyBorder="1" applyProtection="1">
      <protection locked="0"/>
    </xf>
    <xf numFmtId="1" fontId="13" fillId="0" borderId="20" xfId="4" applyNumberFormat="1" applyFont="1" applyFill="1" applyBorder="1" applyProtection="1">
      <protection locked="0"/>
    </xf>
    <xf numFmtId="0" fontId="4" fillId="0" borderId="20" xfId="4" applyNumberFormat="1" applyFont="1" applyFill="1" applyBorder="1" applyProtection="1">
      <protection locked="0"/>
    </xf>
    <xf numFmtId="0" fontId="4" fillId="0" borderId="20" xfId="3" applyNumberFormat="1" applyFont="1" applyFill="1" applyBorder="1" applyProtection="1">
      <protection locked="0"/>
    </xf>
    <xf numFmtId="1" fontId="3" fillId="4" borderId="41" xfId="0" applyNumberFormat="1" applyFont="1" applyFill="1" applyBorder="1" applyAlignment="1" applyProtection="1">
      <alignment horizontal="center" vertical="center" wrapText="1"/>
    </xf>
    <xf numFmtId="1" fontId="4" fillId="0" borderId="17" xfId="3" applyNumberFormat="1" applyFont="1" applyFill="1" applyBorder="1" applyProtection="1">
      <protection locked="0"/>
    </xf>
    <xf numFmtId="1" fontId="4" fillId="0" borderId="27" xfId="3" applyNumberFormat="1" applyFont="1" applyFill="1" applyBorder="1" applyProtection="1">
      <protection locked="0"/>
    </xf>
    <xf numFmtId="0" fontId="7" fillId="2" borderId="62" xfId="0" applyFont="1" applyFill="1" applyBorder="1"/>
    <xf numFmtId="0" fontId="11" fillId="2" borderId="63" xfId="0" applyFont="1" applyFill="1" applyBorder="1"/>
    <xf numFmtId="0" fontId="7" fillId="2" borderId="64" xfId="0" applyFont="1" applyFill="1" applyBorder="1"/>
    <xf numFmtId="0" fontId="7" fillId="2" borderId="65" xfId="0" applyFont="1" applyFill="1" applyBorder="1"/>
    <xf numFmtId="0" fontId="10" fillId="2" borderId="65" xfId="0" applyFont="1" applyFill="1" applyBorder="1"/>
    <xf numFmtId="0" fontId="7" fillId="2" borderId="66" xfId="0" applyFont="1" applyFill="1" applyBorder="1"/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" fontId="3" fillId="4" borderId="31" xfId="0" applyNumberFormat="1" applyFont="1" applyFill="1" applyBorder="1" applyAlignment="1" applyProtection="1">
      <alignment horizontal="center" vertical="center" wrapText="1"/>
    </xf>
    <xf numFmtId="0" fontId="3" fillId="9" borderId="43" xfId="0" applyFont="1" applyFill="1" applyBorder="1" applyAlignment="1" applyProtection="1">
      <alignment horizontal="center" vertical="center" wrapText="1"/>
      <protection locked="0"/>
    </xf>
    <xf numFmtId="0" fontId="3" fillId="9" borderId="45" xfId="0" applyFont="1" applyFill="1" applyBorder="1" applyAlignment="1" applyProtection="1">
      <alignment horizontal="center" vertical="center" wrapText="1"/>
      <protection locked="0"/>
    </xf>
    <xf numFmtId="0" fontId="3" fillId="9" borderId="12" xfId="0" applyFont="1" applyFill="1" applyBorder="1" applyAlignment="1" applyProtection="1">
      <alignment horizontal="center" vertical="center" wrapText="1"/>
      <protection locked="0"/>
    </xf>
    <xf numFmtId="0" fontId="3" fillId="9" borderId="11" xfId="0" applyFont="1" applyFill="1" applyBorder="1" applyAlignment="1" applyProtection="1">
      <alignment horizontal="center" vertical="center" wrapText="1"/>
      <protection locked="0"/>
    </xf>
    <xf numFmtId="0" fontId="3" fillId="9" borderId="31" xfId="0" applyFont="1" applyFill="1" applyBorder="1" applyAlignment="1" applyProtection="1">
      <alignment horizontal="center" vertical="center" wrapText="1"/>
      <protection locked="0"/>
    </xf>
    <xf numFmtId="0" fontId="3" fillId="9" borderId="23" xfId="0" applyFont="1" applyFill="1" applyBorder="1" applyAlignment="1" applyProtection="1">
      <alignment horizontal="center" vertical="center" wrapText="1"/>
      <protection locked="0"/>
    </xf>
    <xf numFmtId="0" fontId="3" fillId="9" borderId="18" xfId="0" applyFont="1" applyFill="1" applyBorder="1" applyAlignment="1" applyProtection="1">
      <alignment horizontal="center" vertical="center" wrapText="1"/>
      <protection locked="0"/>
    </xf>
    <xf numFmtId="0" fontId="3" fillId="9" borderId="27" xfId="0" applyFont="1" applyFill="1" applyBorder="1" applyAlignment="1" applyProtection="1">
      <alignment horizontal="center" vertical="center" wrapText="1"/>
      <protection locked="0"/>
    </xf>
    <xf numFmtId="0" fontId="3" fillId="9" borderId="29" xfId="0" applyFont="1" applyFill="1" applyBorder="1" applyAlignment="1" applyProtection="1">
      <alignment horizontal="center" vertical="center" wrapText="1"/>
      <protection locked="0"/>
    </xf>
    <xf numFmtId="0" fontId="3" fillId="9" borderId="13" xfId="0" applyFont="1" applyFill="1" applyBorder="1" applyAlignment="1" applyProtection="1">
      <alignment horizontal="center" vertical="center" wrapText="1"/>
      <protection locked="0"/>
    </xf>
    <xf numFmtId="0" fontId="3" fillId="10" borderId="22" xfId="0" applyFont="1" applyFill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12" fillId="2" borderId="0" xfId="0" applyFont="1" applyFill="1" applyBorder="1"/>
    <xf numFmtId="0" fontId="26" fillId="0" borderId="0" xfId="0" applyFont="1"/>
    <xf numFmtId="0" fontId="27" fillId="0" borderId="0" xfId="0" applyFont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5" borderId="15" xfId="0" applyFont="1" applyFill="1" applyBorder="1" applyAlignment="1" applyProtection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5" borderId="38" xfId="0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5" borderId="17" xfId="0" applyFill="1" applyBorder="1" applyAlignment="1">
      <alignment vertical="center" wrapText="1"/>
    </xf>
    <xf numFmtId="0" fontId="13" fillId="5" borderId="17" xfId="0" applyFont="1" applyFill="1" applyBorder="1" applyAlignment="1">
      <alignment horizontal="left" vertical="center" wrapText="1"/>
    </xf>
    <xf numFmtId="0" fontId="0" fillId="0" borderId="0" xfId="0" applyFill="1" applyBorder="1"/>
    <xf numFmtId="0" fontId="4" fillId="0" borderId="0" xfId="0" applyFont="1" applyFill="1" applyBorder="1" applyAlignment="1" applyProtection="1">
      <alignment vertical="center" wrapText="1"/>
    </xf>
    <xf numFmtId="0" fontId="0" fillId="0" borderId="0" xfId="0" applyFill="1"/>
    <xf numFmtId="0" fontId="13" fillId="0" borderId="20" xfId="0" applyFont="1" applyFill="1" applyBorder="1" applyAlignment="1">
      <alignment horizontal="center" vertical="center"/>
    </xf>
    <xf numFmtId="0" fontId="0" fillId="5" borderId="17" xfId="0" applyFill="1" applyBorder="1"/>
    <xf numFmtId="0" fontId="13" fillId="5" borderId="49" xfId="0" applyFont="1" applyFill="1" applyBorder="1" applyAlignment="1">
      <alignment horizontal="left" vertical="center" wrapText="1"/>
    </xf>
    <xf numFmtId="1" fontId="4" fillId="0" borderId="56" xfId="4" applyNumberFormat="1" applyFont="1" applyFill="1" applyBorder="1" applyProtection="1">
      <protection locked="0"/>
    </xf>
    <xf numFmtId="1" fontId="4" fillId="0" borderId="23" xfId="4" applyNumberFormat="1" applyFont="1" applyFill="1" applyBorder="1" applyProtection="1">
      <protection locked="0"/>
    </xf>
    <xf numFmtId="1" fontId="4" fillId="0" borderId="18" xfId="4" applyNumberFormat="1" applyFont="1" applyFill="1" applyBorder="1" applyProtection="1">
      <protection locked="0"/>
    </xf>
    <xf numFmtId="0" fontId="13" fillId="3" borderId="0" xfId="4" applyNumberFormat="1" applyFont="1" applyFill="1" applyAlignment="1" applyProtection="1">
      <alignment vertical="center"/>
      <protection locked="0"/>
    </xf>
    <xf numFmtId="0" fontId="13" fillId="6" borderId="0" xfId="4" applyNumberFormat="1" applyFont="1" applyFill="1" applyAlignment="1" applyProtection="1">
      <alignment vertical="center"/>
      <protection locked="0"/>
    </xf>
    <xf numFmtId="0" fontId="3" fillId="10" borderId="26" xfId="0" applyFont="1" applyFill="1" applyBorder="1" applyAlignment="1" applyProtection="1">
      <alignment horizontal="center" vertical="center" wrapText="1"/>
      <protection locked="0"/>
    </xf>
    <xf numFmtId="0" fontId="3" fillId="10" borderId="17" xfId="0" applyFont="1" applyFill="1" applyBorder="1" applyAlignment="1" applyProtection="1">
      <alignment horizontal="center" vertical="center" wrapText="1"/>
      <protection locked="0"/>
    </xf>
    <xf numFmtId="0" fontId="4" fillId="0" borderId="20" xfId="0" applyNumberFormat="1" applyFont="1" applyBorder="1" applyProtection="1">
      <protection locked="0"/>
    </xf>
    <xf numFmtId="0" fontId="4" fillId="0" borderId="0" xfId="6"/>
    <xf numFmtId="0" fontId="13" fillId="0" borderId="0" xfId="6" applyFont="1"/>
    <xf numFmtId="0" fontId="13" fillId="0" borderId="0" xfId="6" applyFont="1" applyAlignment="1">
      <alignment vertical="center" wrapText="1"/>
    </xf>
    <xf numFmtId="0" fontId="13" fillId="5" borderId="23" xfId="6" applyFont="1" applyFill="1" applyBorder="1" applyAlignment="1" applyProtection="1">
      <alignment horizontal="center" vertical="center" wrapText="1"/>
    </xf>
    <xf numFmtId="0" fontId="13" fillId="0" borderId="18" xfId="6" applyFont="1" applyFill="1" applyBorder="1" applyAlignment="1" applyProtection="1">
      <alignment horizontal="center" vertical="center" wrapText="1"/>
    </xf>
    <xf numFmtId="0" fontId="13" fillId="0" borderId="18" xfId="6" applyFont="1" applyBorder="1" applyAlignment="1">
      <alignment horizontal="center" vertical="center"/>
    </xf>
    <xf numFmtId="16" fontId="13" fillId="0" borderId="18" xfId="6" applyNumberFormat="1" applyFont="1" applyBorder="1" applyAlignment="1">
      <alignment horizontal="center" vertical="center"/>
    </xf>
    <xf numFmtId="0" fontId="13" fillId="0" borderId="56" xfId="6" applyFont="1" applyBorder="1" applyAlignment="1">
      <alignment horizontal="center" vertical="center"/>
    </xf>
    <xf numFmtId="0" fontId="13" fillId="0" borderId="0" xfId="6" applyFont="1" applyAlignment="1">
      <alignment horizontal="center"/>
    </xf>
    <xf numFmtId="0" fontId="4" fillId="5" borderId="17" xfId="6" applyFill="1" applyBorder="1"/>
    <xf numFmtId="0" fontId="13" fillId="5" borderId="60" xfId="6" applyFont="1" applyFill="1" applyBorder="1" applyAlignment="1">
      <alignment horizontal="left" vertical="center" wrapText="1"/>
    </xf>
    <xf numFmtId="0" fontId="4" fillId="5" borderId="15" xfId="6" applyFont="1" applyFill="1" applyBorder="1" applyAlignment="1" applyProtection="1">
      <alignment vertical="center" wrapText="1"/>
    </xf>
    <xf numFmtId="0" fontId="4" fillId="5" borderId="20" xfId="6" applyFont="1" applyFill="1" applyBorder="1" applyAlignment="1" applyProtection="1">
      <alignment vertical="center" wrapText="1"/>
    </xf>
    <xf numFmtId="0" fontId="4" fillId="5" borderId="20" xfId="6" applyFill="1" applyBorder="1"/>
    <xf numFmtId="0" fontId="4" fillId="5" borderId="49" xfId="6" applyFill="1" applyBorder="1"/>
    <xf numFmtId="0" fontId="4" fillId="0" borderId="26" xfId="6" applyBorder="1"/>
    <xf numFmtId="0" fontId="4" fillId="0" borderId="59" xfId="6" applyBorder="1"/>
    <xf numFmtId="0" fontId="4" fillId="5" borderId="24" xfId="6" applyFont="1" applyFill="1" applyBorder="1" applyAlignment="1" applyProtection="1">
      <alignment vertical="center" wrapText="1"/>
    </xf>
    <xf numFmtId="0" fontId="4" fillId="0" borderId="25" xfId="6" applyFont="1" applyFill="1" applyBorder="1" applyAlignment="1" applyProtection="1">
      <alignment vertical="center" wrapText="1"/>
    </xf>
    <xf numFmtId="0" fontId="4" fillId="0" borderId="57" xfId="6" applyFont="1" applyFill="1" applyBorder="1" applyAlignment="1" applyProtection="1">
      <alignment vertical="center" wrapText="1"/>
    </xf>
    <xf numFmtId="0" fontId="4" fillId="0" borderId="17" xfId="6" applyBorder="1"/>
    <xf numFmtId="0" fontId="4" fillId="0" borderId="60" xfId="6" applyBorder="1"/>
    <xf numFmtId="0" fontId="4" fillId="0" borderId="20" xfId="6" applyFont="1" applyFill="1" applyBorder="1" applyAlignment="1" applyProtection="1">
      <alignment vertical="center" wrapText="1"/>
    </xf>
    <xf numFmtId="0" fontId="4" fillId="0" borderId="20" xfId="6" applyBorder="1"/>
    <xf numFmtId="0" fontId="4" fillId="0" borderId="49" xfId="6" applyBorder="1"/>
    <xf numFmtId="0" fontId="4" fillId="0" borderId="60" xfId="6" applyFont="1" applyBorder="1"/>
    <xf numFmtId="0" fontId="4" fillId="0" borderId="31" xfId="6" applyBorder="1"/>
    <xf numFmtId="0" fontId="4" fillId="0" borderId="61" xfId="6" applyBorder="1"/>
    <xf numFmtId="0" fontId="4" fillId="5" borderId="12" xfId="6" applyFont="1" applyFill="1" applyBorder="1" applyAlignment="1" applyProtection="1">
      <alignment vertical="center" wrapText="1"/>
    </xf>
    <xf numFmtId="0" fontId="4" fillId="0" borderId="11" xfId="6" applyFont="1" applyFill="1" applyBorder="1" applyAlignment="1" applyProtection="1">
      <alignment vertical="center" wrapText="1"/>
    </xf>
    <xf numFmtId="0" fontId="4" fillId="0" borderId="58" xfId="6" applyFont="1" applyFill="1" applyBorder="1" applyAlignment="1" applyProtection="1">
      <alignment vertical="center" wrapText="1"/>
    </xf>
    <xf numFmtId="0" fontId="4" fillId="0" borderId="0" xfId="6" applyBorder="1"/>
    <xf numFmtId="0" fontId="4" fillId="0" borderId="0" xfId="6" applyFont="1" applyFill="1" applyBorder="1" applyAlignment="1" applyProtection="1">
      <alignment vertical="center" wrapText="1"/>
    </xf>
    <xf numFmtId="0" fontId="13" fillId="0" borderId="0" xfId="6" applyFont="1" applyFill="1" applyAlignment="1" applyProtection="1">
      <alignment horizontal="left"/>
    </xf>
    <xf numFmtId="0" fontId="13" fillId="0" borderId="0" xfId="6" applyFont="1" applyFill="1" applyAlignment="1" applyProtection="1">
      <protection locked="0"/>
    </xf>
    <xf numFmtId="0" fontId="13" fillId="0" borderId="0" xfId="6" applyFont="1" applyAlignment="1" applyProtection="1"/>
    <xf numFmtId="0" fontId="21" fillId="0" borderId="0" xfId="6" applyFont="1" applyAlignment="1" applyProtection="1">
      <alignment horizontal="left"/>
      <protection locked="0"/>
    </xf>
    <xf numFmtId="0" fontId="20" fillId="0" borderId="0" xfId="6" applyFont="1" applyFill="1" applyAlignment="1" applyProtection="1">
      <alignment horizontal="right"/>
    </xf>
    <xf numFmtId="0" fontId="20" fillId="0" borderId="0" xfId="6" applyFont="1" applyAlignment="1" applyProtection="1"/>
    <xf numFmtId="0" fontId="20" fillId="0" borderId="0" xfId="6" applyFont="1" applyFill="1" applyAlignment="1" applyProtection="1">
      <protection locked="0"/>
    </xf>
    <xf numFmtId="0" fontId="4" fillId="0" borderId="0" xfId="6" applyFont="1" applyProtection="1">
      <protection locked="0"/>
    </xf>
    <xf numFmtId="0" fontId="13" fillId="0" borderId="0" xfId="6" applyFont="1" applyProtection="1">
      <protection locked="0"/>
    </xf>
    <xf numFmtId="0" fontId="17" fillId="0" borderId="0" xfId="6" applyFont="1" applyAlignment="1">
      <alignment horizontal="center" wrapText="1"/>
    </xf>
    <xf numFmtId="0" fontId="13" fillId="0" borderId="0" xfId="6" applyFont="1" applyAlignment="1">
      <alignment horizontal="center" wrapText="1"/>
    </xf>
    <xf numFmtId="1" fontId="3" fillId="4" borderId="12" xfId="0" applyNumberFormat="1" applyFont="1" applyFill="1" applyBorder="1" applyAlignment="1" applyProtection="1">
      <alignment horizontal="center" vertical="center" wrapText="1"/>
    </xf>
    <xf numFmtId="1" fontId="13" fillId="10" borderId="51" xfId="0" applyNumberFormat="1" applyFont="1" applyFill="1" applyBorder="1" applyProtection="1"/>
    <xf numFmtId="1" fontId="13" fillId="10" borderId="50" xfId="4" applyNumberFormat="1" applyFont="1" applyFill="1" applyBorder="1" applyProtection="1"/>
    <xf numFmtId="1" fontId="4" fillId="10" borderId="20" xfId="5" applyNumberFormat="1" applyFont="1" applyFill="1" applyBorder="1" applyProtection="1"/>
    <xf numFmtId="1" fontId="13" fillId="10" borderId="20" xfId="4" applyNumberFormat="1" applyFont="1" applyFill="1" applyBorder="1" applyProtection="1"/>
    <xf numFmtId="0" fontId="19" fillId="0" borderId="15" xfId="4" applyNumberFormat="1" applyFont="1" applyBorder="1" applyAlignment="1" applyProtection="1">
      <alignment wrapText="1"/>
    </xf>
    <xf numFmtId="0" fontId="19" fillId="0" borderId="15" xfId="4" applyNumberFormat="1" applyFont="1" applyBorder="1" applyAlignment="1" applyProtection="1">
      <alignment vertical="justify"/>
    </xf>
    <xf numFmtId="0" fontId="19" fillId="0" borderId="15" xfId="4" applyNumberFormat="1" applyFont="1" applyBorder="1" applyAlignment="1" applyProtection="1">
      <alignment shrinkToFit="1"/>
    </xf>
    <xf numFmtId="0" fontId="19" fillId="0" borderId="15" xfId="4" applyNumberFormat="1" applyFont="1" applyBorder="1" applyAlignment="1" applyProtection="1"/>
    <xf numFmtId="0" fontId="19" fillId="0" borderId="23" xfId="0" applyFont="1" applyBorder="1" applyAlignment="1" applyProtection="1">
      <alignment vertical="justify"/>
    </xf>
    <xf numFmtId="0" fontId="19" fillId="0" borderId="23" xfId="4" applyNumberFormat="1" applyFont="1" applyBorder="1" applyAlignment="1" applyProtection="1">
      <alignment shrinkToFit="1"/>
    </xf>
    <xf numFmtId="1" fontId="13" fillId="10" borderId="18" xfId="4" applyNumberFormat="1" applyFont="1" applyFill="1" applyBorder="1" applyProtection="1"/>
    <xf numFmtId="0" fontId="3" fillId="4" borderId="68" xfId="0" applyFont="1" applyFill="1" applyBorder="1" applyAlignment="1" applyProtection="1">
      <alignment horizontal="center" vertical="center" wrapText="1"/>
      <protection locked="0"/>
    </xf>
    <xf numFmtId="0" fontId="3" fillId="4" borderId="69" xfId="0" applyFont="1" applyFill="1" applyBorder="1" applyAlignment="1" applyProtection="1">
      <alignment horizontal="center" vertical="center" wrapText="1"/>
      <protection locked="0"/>
    </xf>
    <xf numFmtId="0" fontId="3" fillId="4" borderId="84" xfId="0" applyFont="1" applyFill="1" applyBorder="1" applyAlignment="1" applyProtection="1">
      <alignment horizontal="center" vertical="center" wrapText="1"/>
      <protection locked="0"/>
    </xf>
    <xf numFmtId="0" fontId="3" fillId="4" borderId="68" xfId="0" applyFont="1" applyFill="1" applyBorder="1" applyAlignment="1" applyProtection="1">
      <alignment horizontal="center" vertical="center" wrapText="1"/>
    </xf>
    <xf numFmtId="0" fontId="3" fillId="4" borderId="69" xfId="0" applyFont="1" applyFill="1" applyBorder="1" applyAlignment="1" applyProtection="1">
      <alignment horizontal="center" vertical="center" wrapText="1"/>
    </xf>
    <xf numFmtId="0" fontId="3" fillId="9" borderId="86" xfId="0" applyFont="1" applyFill="1" applyBorder="1" applyAlignment="1" applyProtection="1">
      <alignment horizontal="center" vertical="center" wrapText="1"/>
      <protection locked="0"/>
    </xf>
    <xf numFmtId="0" fontId="3" fillId="9" borderId="87" xfId="0" applyFont="1" applyFill="1" applyBorder="1" applyAlignment="1" applyProtection="1">
      <alignment horizontal="center" vertical="center" wrapText="1"/>
      <protection locked="0"/>
    </xf>
    <xf numFmtId="0" fontId="3" fillId="4" borderId="25" xfId="0" applyFont="1" applyFill="1" applyBorder="1" applyAlignment="1" applyProtection="1">
      <alignment horizontal="center" vertical="center" wrapText="1"/>
    </xf>
    <xf numFmtId="0" fontId="3" fillId="4" borderId="83" xfId="0" applyFont="1" applyFill="1" applyBorder="1" applyAlignment="1" applyProtection="1">
      <alignment horizontal="center" vertical="center" wrapText="1"/>
      <protection locked="0"/>
    </xf>
    <xf numFmtId="0" fontId="3" fillId="4" borderId="49" xfId="0" applyFont="1" applyFill="1" applyBorder="1" applyAlignment="1" applyProtection="1">
      <alignment horizontal="center" vertical="center" wrapText="1"/>
      <protection locked="0"/>
    </xf>
    <xf numFmtId="0" fontId="3" fillId="4" borderId="49" xfId="0" applyFont="1" applyFill="1" applyBorder="1" applyAlignment="1" applyProtection="1">
      <alignment horizontal="center" vertical="center" wrapText="1"/>
    </xf>
    <xf numFmtId="1" fontId="3" fillId="13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58" xfId="0" applyFont="1" applyFill="1" applyBorder="1" applyAlignment="1" applyProtection="1">
      <alignment horizontal="center" vertical="center" wrapText="1"/>
      <protection locked="0"/>
    </xf>
    <xf numFmtId="0" fontId="3" fillId="9" borderId="56" xfId="0" applyFont="1" applyFill="1" applyBorder="1" applyAlignment="1" applyProtection="1">
      <alignment horizontal="center" vertical="center" wrapText="1"/>
      <protection locked="0"/>
    </xf>
    <xf numFmtId="0" fontId="3" fillId="4" borderId="57" xfId="0" applyFont="1" applyFill="1" applyBorder="1" applyAlignment="1" applyProtection="1">
      <alignment horizontal="center" vertical="center" wrapText="1"/>
      <protection locked="0"/>
    </xf>
    <xf numFmtId="1" fontId="3" fillId="10" borderId="13" xfId="0" applyNumberFormat="1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1" fontId="3" fillId="13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87" xfId="0" applyFont="1" applyFill="1" applyBorder="1" applyAlignment="1" applyProtection="1">
      <alignment horizontal="center" vertical="center" wrapText="1"/>
    </xf>
    <xf numFmtId="0" fontId="3" fillId="4" borderId="83" xfId="0" applyFont="1" applyFill="1" applyBorder="1" applyAlignment="1" applyProtection="1">
      <alignment horizontal="center" vertical="center" wrapText="1"/>
    </xf>
    <xf numFmtId="0" fontId="3" fillId="4" borderId="58" xfId="0" applyFont="1" applyFill="1" applyBorder="1" applyAlignment="1" applyProtection="1">
      <alignment horizontal="center" vertical="center" wrapText="1"/>
    </xf>
    <xf numFmtId="0" fontId="3" fillId="4" borderId="24" xfId="0" applyFont="1" applyFill="1" applyBorder="1" applyAlignment="1" applyProtection="1">
      <alignment horizontal="center" vertical="center" wrapText="1"/>
    </xf>
    <xf numFmtId="0" fontId="3" fillId="4" borderId="57" xfId="0" applyFont="1" applyFill="1" applyBorder="1" applyAlignment="1" applyProtection="1">
      <alignment horizontal="center" vertical="center" wrapText="1"/>
    </xf>
    <xf numFmtId="0" fontId="3" fillId="4" borderId="56" xfId="0" applyFont="1" applyFill="1" applyBorder="1" applyAlignment="1" applyProtection="1">
      <alignment horizontal="center" vertical="center" wrapText="1"/>
    </xf>
    <xf numFmtId="0" fontId="3" fillId="13" borderId="12" xfId="0" applyFont="1" applyFill="1" applyBorder="1" applyAlignment="1" applyProtection="1">
      <alignment horizontal="center" vertical="center" wrapText="1"/>
      <protection locked="0"/>
    </xf>
    <xf numFmtId="1" fontId="13" fillId="10" borderId="20" xfId="0" applyNumberFormat="1" applyFont="1" applyFill="1" applyBorder="1" applyProtection="1"/>
    <xf numFmtId="1" fontId="13" fillId="10" borderId="18" xfId="0" applyNumberFormat="1" applyFont="1" applyFill="1" applyBorder="1" applyProtection="1"/>
    <xf numFmtId="1" fontId="13" fillId="10" borderId="25" xfId="0" applyNumberFormat="1" applyFont="1" applyFill="1" applyBorder="1" applyProtection="1"/>
    <xf numFmtId="1" fontId="13" fillId="10" borderId="50" xfId="0" applyNumberFormat="1" applyFont="1" applyFill="1" applyBorder="1" applyProtection="1"/>
    <xf numFmtId="1" fontId="13" fillId="10" borderId="17" xfId="0" applyNumberFormat="1" applyFont="1" applyFill="1" applyBorder="1" applyProtection="1"/>
    <xf numFmtId="1" fontId="13" fillId="10" borderId="27" xfId="0" applyNumberFormat="1" applyFont="1" applyFill="1" applyBorder="1" applyProtection="1"/>
    <xf numFmtId="1" fontId="13" fillId="10" borderId="53" xfId="0" applyNumberFormat="1" applyFont="1" applyFill="1" applyBorder="1" applyProtection="1"/>
    <xf numFmtId="1" fontId="13" fillId="10" borderId="26" xfId="0" applyNumberFormat="1" applyFont="1" applyFill="1" applyBorder="1" applyProtection="1"/>
    <xf numFmtId="1" fontId="13" fillId="10" borderId="52" xfId="0" applyNumberFormat="1" applyFont="1" applyFill="1" applyBorder="1" applyProtection="1"/>
    <xf numFmtId="1" fontId="13" fillId="10" borderId="54" xfId="0" applyNumberFormat="1" applyFont="1" applyFill="1" applyBorder="1" applyProtection="1"/>
    <xf numFmtId="0" fontId="17" fillId="0" borderId="0" xfId="0" applyNumberFormat="1" applyFont="1" applyBorder="1" applyAlignment="1" applyProtection="1">
      <alignment horizontal="center"/>
      <protection locked="0"/>
    </xf>
    <xf numFmtId="0" fontId="4" fillId="0" borderId="20" xfId="0" applyNumberFormat="1" applyFont="1" applyFill="1" applyBorder="1" applyAlignment="1" applyProtection="1">
      <alignment horizontal="center"/>
    </xf>
    <xf numFmtId="0" fontId="17" fillId="0" borderId="0" xfId="4" applyNumberFormat="1" applyFont="1" applyAlignment="1" applyProtection="1">
      <alignment horizontal="center" vertical="center"/>
      <protection locked="0"/>
    </xf>
    <xf numFmtId="0" fontId="4" fillId="0" borderId="0" xfId="4" applyNumberFormat="1" applyFont="1" applyFill="1" applyAlignment="1" applyProtection="1">
      <alignment horizontal="left"/>
      <protection locked="0"/>
    </xf>
    <xf numFmtId="0" fontId="13" fillId="0" borderId="0" xfId="4" applyNumberFormat="1" applyFont="1" applyFill="1" applyAlignment="1" applyProtection="1">
      <alignment horizontal="left"/>
      <protection locked="0"/>
    </xf>
    <xf numFmtId="0" fontId="18" fillId="0" borderId="20" xfId="4" applyNumberFormat="1" applyFont="1" applyBorder="1" applyAlignment="1" applyProtection="1"/>
    <xf numFmtId="0" fontId="0" fillId="0" borderId="0" xfId="0" applyProtection="1"/>
    <xf numFmtId="0" fontId="3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47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86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10" borderId="86" xfId="0" applyFont="1" applyFill="1" applyBorder="1" applyAlignment="1" applyProtection="1">
      <alignment horizontal="center" vertical="center" wrapText="1"/>
    </xf>
    <xf numFmtId="0" fontId="3" fillId="0" borderId="87" xfId="0" applyFont="1" applyBorder="1" applyAlignment="1" applyProtection="1">
      <alignment horizontal="center" vertical="center" wrapText="1"/>
    </xf>
    <xf numFmtId="1" fontId="3" fillId="0" borderId="18" xfId="0" applyNumberFormat="1" applyFont="1" applyBorder="1" applyAlignment="1" applyProtection="1">
      <alignment horizontal="center" vertical="center" wrapText="1"/>
    </xf>
    <xf numFmtId="1" fontId="3" fillId="0" borderId="27" xfId="0" applyNumberFormat="1" applyFont="1" applyBorder="1" applyAlignment="1" applyProtection="1">
      <alignment horizontal="center" vertical="center" wrapText="1"/>
    </xf>
    <xf numFmtId="1" fontId="3" fillId="0" borderId="29" xfId="0" applyNumberFormat="1" applyFont="1" applyBorder="1" applyAlignment="1" applyProtection="1">
      <alignment horizontal="center" vertical="center" wrapText="1"/>
    </xf>
    <xf numFmtId="1" fontId="3" fillId="0" borderId="11" xfId="0" applyNumberFormat="1" applyFont="1" applyBorder="1" applyAlignment="1" applyProtection="1">
      <alignment horizontal="center" vertical="center" wrapText="1"/>
    </xf>
    <xf numFmtId="1" fontId="3" fillId="0" borderId="31" xfId="0" applyNumberFormat="1" applyFont="1" applyBorder="1" applyAlignment="1" applyProtection="1">
      <alignment horizontal="center" vertical="center" wrapText="1"/>
    </xf>
    <xf numFmtId="1" fontId="3" fillId="0" borderId="13" xfId="0" applyNumberFormat="1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1" fontId="3" fillId="0" borderId="86" xfId="0" applyNumberFormat="1" applyFont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2" fontId="3" fillId="4" borderId="21" xfId="0" applyNumberFormat="1" applyFont="1" applyFill="1" applyBorder="1" applyAlignment="1" applyProtection="1">
      <alignment horizontal="center" vertical="center" wrapText="1"/>
    </xf>
    <xf numFmtId="2" fontId="3" fillId="4" borderId="22" xfId="0" applyNumberFormat="1" applyFont="1" applyFill="1" applyBorder="1" applyAlignment="1" applyProtection="1">
      <alignment horizontal="center" vertical="center" wrapText="1"/>
    </xf>
    <xf numFmtId="2" fontId="3" fillId="4" borderId="13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47" xfId="0" applyFont="1" applyFill="1" applyBorder="1" applyAlignment="1" applyProtection="1">
      <alignment horizontal="center" vertical="center" wrapText="1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28" xfId="0" applyBorder="1" applyProtection="1"/>
    <xf numFmtId="0" fontId="0" fillId="0" borderId="10" xfId="0" applyBorder="1" applyProtection="1"/>
    <xf numFmtId="0" fontId="0" fillId="0" borderId="0" xfId="0" applyBorder="1" applyProtection="1"/>
    <xf numFmtId="0" fontId="0" fillId="0" borderId="4" xfId="0" applyBorder="1" applyProtection="1"/>
    <xf numFmtId="0" fontId="0" fillId="0" borderId="1" xfId="0" applyBorder="1" applyProtection="1"/>
    <xf numFmtId="0" fontId="0" fillId="0" borderId="47" xfId="0" applyBorder="1" applyProtection="1"/>
    <xf numFmtId="2" fontId="3" fillId="4" borderId="70" xfId="0" applyNumberFormat="1" applyFont="1" applyFill="1" applyBorder="1" applyAlignment="1" applyProtection="1">
      <alignment horizontal="center" vertical="center" wrapText="1"/>
    </xf>
    <xf numFmtId="2" fontId="3" fillId="4" borderId="16" xfId="0" applyNumberFormat="1" applyFont="1" applyFill="1" applyBorder="1" applyAlignment="1" applyProtection="1">
      <alignment horizontal="center" vertical="center" wrapText="1"/>
    </xf>
    <xf numFmtId="2" fontId="3" fillId="4" borderId="60" xfId="0" applyNumberFormat="1" applyFont="1" applyFill="1" applyBorder="1" applyAlignment="1" applyProtection="1">
      <alignment horizontal="center" vertical="center" wrapText="1"/>
    </xf>
    <xf numFmtId="2" fontId="3" fillId="4" borderId="17" xfId="0" applyNumberFormat="1" applyFont="1" applyFill="1" applyBorder="1" applyAlignment="1" applyProtection="1">
      <alignment horizontal="center" vertical="center" wrapText="1"/>
    </xf>
    <xf numFmtId="2" fontId="3" fillId="4" borderId="61" xfId="0" applyNumberFormat="1" applyFont="1" applyFill="1" applyBorder="1" applyAlignment="1" applyProtection="1">
      <alignment horizontal="center" vertical="center" wrapText="1"/>
    </xf>
    <xf numFmtId="2" fontId="3" fillId="4" borderId="3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1" fontId="0" fillId="0" borderId="0" xfId="0" applyNumberFormat="1" applyProtection="1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3" fillId="9" borderId="5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NumberFormat="1" applyFont="1" applyBorder="1" applyAlignment="1" applyProtection="1"/>
    <xf numFmtId="1" fontId="4" fillId="10" borderId="20" xfId="2" applyNumberFormat="1" applyFont="1" applyFill="1" applyBorder="1" applyProtection="1"/>
    <xf numFmtId="1" fontId="4" fillId="10" borderId="25" xfId="2" applyNumberFormat="1" applyFont="1" applyFill="1" applyBorder="1" applyProtection="1"/>
    <xf numFmtId="1" fontId="4" fillId="10" borderId="18" xfId="2" applyNumberFormat="1" applyFont="1" applyFill="1" applyBorder="1" applyProtection="1"/>
    <xf numFmtId="0" fontId="4" fillId="0" borderId="0" xfId="0" applyFont="1" applyAlignment="1" applyProtection="1"/>
    <xf numFmtId="0" fontId="16" fillId="0" borderId="0" xfId="0" applyFont="1" applyAlignment="1" applyProtection="1"/>
    <xf numFmtId="0" fontId="16" fillId="0" borderId="0" xfId="0" applyFont="1" applyProtection="1"/>
    <xf numFmtId="0" fontId="4" fillId="0" borderId="0" xfId="0" applyFont="1" applyProtection="1"/>
    <xf numFmtId="0" fontId="13" fillId="0" borderId="20" xfId="0" applyNumberFormat="1" applyFont="1" applyBorder="1" applyProtection="1"/>
    <xf numFmtId="0" fontId="0" fillId="0" borderId="20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4" fillId="0" borderId="0" xfId="3" applyBorder="1" applyProtection="1"/>
    <xf numFmtId="0" fontId="4" fillId="0" borderId="0" xfId="0" applyNumberFormat="1" applyFont="1" applyFill="1" applyBorder="1" applyProtection="1"/>
    <xf numFmtId="0" fontId="4" fillId="0" borderId="0" xfId="0" applyNumberFormat="1" applyFont="1" applyFill="1" applyAlignment="1" applyProtection="1"/>
    <xf numFmtId="0" fontId="4" fillId="0" borderId="0" xfId="0" applyNumberFormat="1" applyFont="1" applyBorder="1" applyAlignment="1" applyProtection="1"/>
    <xf numFmtId="0" fontId="4" fillId="0" borderId="0" xfId="0" applyNumberFormat="1" applyFont="1" applyAlignment="1" applyProtection="1"/>
    <xf numFmtId="0" fontId="13" fillId="0" borderId="0" xfId="0" applyNumberFormat="1" applyFont="1" applyAlignment="1" applyProtection="1"/>
    <xf numFmtId="0" fontId="4" fillId="0" borderId="0" xfId="0" applyNumberFormat="1" applyFont="1" applyFill="1" applyAlignment="1" applyProtection="1">
      <alignment horizontal="left"/>
    </xf>
    <xf numFmtId="0" fontId="13" fillId="0" borderId="0" xfId="0" applyNumberFormat="1" applyFont="1" applyFill="1" applyAlignment="1" applyProtection="1">
      <alignment horizontal="center"/>
    </xf>
    <xf numFmtId="0" fontId="13" fillId="0" borderId="0" xfId="0" applyNumberFormat="1" applyFont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 applyProtection="1"/>
    <xf numFmtId="0" fontId="17" fillId="0" borderId="0" xfId="0" applyFont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4" fillId="0" borderId="20" xfId="3" applyBorder="1" applyProtection="1">
      <protection locked="0"/>
    </xf>
    <xf numFmtId="1" fontId="4" fillId="10" borderId="49" xfId="4" applyNumberFormat="1" applyFont="1" applyFill="1" applyBorder="1" applyProtection="1"/>
    <xf numFmtId="1" fontId="4" fillId="10" borderId="18" xfId="5" applyNumberFormat="1" applyFont="1" applyFill="1" applyBorder="1" applyProtection="1"/>
    <xf numFmtId="1" fontId="4" fillId="10" borderId="25" xfId="5" applyNumberFormat="1" applyFont="1" applyFill="1" applyBorder="1" applyProtection="1"/>
    <xf numFmtId="1" fontId="4" fillId="10" borderId="50" xfId="5" applyNumberFormat="1" applyFont="1" applyFill="1" applyBorder="1" applyProtection="1"/>
    <xf numFmtId="1" fontId="4" fillId="10" borderId="67" xfId="4" applyNumberFormat="1" applyFont="1" applyFill="1" applyBorder="1" applyProtection="1"/>
    <xf numFmtId="1" fontId="4" fillId="10" borderId="51" xfId="4" applyNumberFormat="1" applyFont="1" applyFill="1" applyBorder="1" applyProtection="1"/>
    <xf numFmtId="1" fontId="4" fillId="10" borderId="52" xfId="4" applyNumberFormat="1" applyFont="1" applyFill="1" applyBorder="1" applyProtection="1"/>
    <xf numFmtId="0" fontId="4" fillId="0" borderId="0" xfId="4" applyNumberFormat="1" applyFont="1" applyBorder="1" applyProtection="1"/>
    <xf numFmtId="0" fontId="4" fillId="0" borderId="0" xfId="4" applyNumberFormat="1" applyFont="1" applyFill="1" applyBorder="1" applyProtection="1"/>
    <xf numFmtId="0" fontId="13" fillId="0" borderId="0" xfId="4" applyNumberFormat="1" applyFont="1" applyBorder="1" applyAlignment="1" applyProtection="1">
      <alignment horizontal="center"/>
    </xf>
    <xf numFmtId="0" fontId="4" fillId="0" borderId="0" xfId="4" applyNumberFormat="1" applyFont="1" applyFill="1" applyProtection="1"/>
    <xf numFmtId="1" fontId="4" fillId="10" borderId="20" xfId="4" applyNumberFormat="1" applyFont="1" applyFill="1" applyBorder="1" applyProtection="1"/>
    <xf numFmtId="0" fontId="4" fillId="0" borderId="0" xfId="4" applyProtection="1"/>
    <xf numFmtId="0" fontId="16" fillId="0" borderId="0" xfId="4" applyFont="1" applyFill="1" applyProtection="1"/>
    <xf numFmtId="0" fontId="13" fillId="0" borderId="0" xfId="4" applyNumberFormat="1" applyFont="1" applyFill="1" applyAlignment="1" applyProtection="1">
      <alignment horizontal="left"/>
    </xf>
    <xf numFmtId="0" fontId="4" fillId="0" borderId="0" xfId="4" applyNumberFormat="1" applyFont="1" applyFill="1" applyAlignment="1" applyProtection="1">
      <alignment horizontal="left"/>
    </xf>
    <xf numFmtId="0" fontId="4" fillId="0" borderId="0" xfId="4" applyNumberFormat="1" applyFont="1" applyFill="1" applyAlignment="1" applyProtection="1"/>
    <xf numFmtId="0" fontId="13" fillId="0" borderId="0" xfId="4" applyNumberFormat="1" applyFont="1" applyAlignment="1" applyProtection="1">
      <protection locked="0"/>
    </xf>
    <xf numFmtId="0" fontId="25" fillId="2" borderId="0" xfId="0" applyFont="1" applyFill="1" applyBorder="1" applyAlignment="1">
      <alignment horizontal="left" vertical="center"/>
    </xf>
    <xf numFmtId="0" fontId="35" fillId="5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5" fillId="5" borderId="0" xfId="0" applyFont="1" applyFill="1" applyAlignment="1">
      <alignment vertical="center"/>
    </xf>
    <xf numFmtId="0" fontId="37" fillId="2" borderId="0" xfId="8" applyFont="1" applyFill="1" applyBorder="1" applyAlignment="1" applyProtection="1"/>
    <xf numFmtId="0" fontId="35" fillId="5" borderId="0" xfId="0" applyFont="1" applyFill="1"/>
    <xf numFmtId="49" fontId="18" fillId="9" borderId="49" xfId="4" applyNumberFormat="1" applyFont="1" applyFill="1" applyBorder="1" applyAlignment="1" applyProtection="1">
      <alignment horizontal="center"/>
    </xf>
    <xf numFmtId="49" fontId="18" fillId="9" borderId="56" xfId="4" applyNumberFormat="1" applyFont="1" applyFill="1" applyBorder="1" applyAlignment="1" applyProtection="1">
      <alignment horizontal="center"/>
    </xf>
    <xf numFmtId="49" fontId="18" fillId="9" borderId="52" xfId="4" applyNumberFormat="1" applyFont="1" applyFill="1" applyBorder="1" applyAlignment="1" applyProtection="1">
      <alignment horizontal="center"/>
    </xf>
    <xf numFmtId="0" fontId="19" fillId="14" borderId="20" xfId="4" applyNumberFormat="1" applyFont="1" applyFill="1" applyBorder="1" applyAlignment="1" applyProtection="1">
      <alignment horizontal="center"/>
    </xf>
    <xf numFmtId="0" fontId="13" fillId="14" borderId="20" xfId="4" applyNumberFormat="1" applyFont="1" applyFill="1" applyBorder="1" applyProtection="1"/>
    <xf numFmtId="49" fontId="4" fillId="9" borderId="20" xfId="0" applyNumberFormat="1" applyFont="1" applyFill="1" applyBorder="1" applyAlignment="1" applyProtection="1">
      <alignment horizontal="center"/>
    </xf>
    <xf numFmtId="49" fontId="4" fillId="9" borderId="51" xfId="0" applyNumberFormat="1" applyFont="1" applyFill="1" applyBorder="1" applyAlignment="1" applyProtection="1">
      <alignment horizontal="center"/>
    </xf>
    <xf numFmtId="49" fontId="4" fillId="9" borderId="25" xfId="0" applyNumberFormat="1" applyFont="1" applyFill="1" applyBorder="1" applyAlignment="1" applyProtection="1">
      <alignment horizontal="center"/>
    </xf>
    <xf numFmtId="49" fontId="4" fillId="9" borderId="18" xfId="0" applyNumberFormat="1" applyFont="1" applyFill="1" applyBorder="1" applyAlignment="1" applyProtection="1">
      <alignment horizontal="center"/>
    </xf>
    <xf numFmtId="49" fontId="4" fillId="9" borderId="54" xfId="0" applyNumberFormat="1" applyFont="1" applyFill="1" applyBorder="1" applyAlignment="1" applyProtection="1">
      <alignment horizontal="center"/>
    </xf>
    <xf numFmtId="0" fontId="42" fillId="14" borderId="9" xfId="0" applyFont="1" applyFill="1" applyBorder="1" applyAlignment="1" applyProtection="1">
      <alignment horizontal="center" vertical="center" wrapText="1"/>
    </xf>
    <xf numFmtId="0" fontId="42" fillId="14" borderId="10" xfId="0" applyFont="1" applyFill="1" applyBorder="1" applyAlignment="1" applyProtection="1">
      <alignment horizontal="center" vertical="center" wrapText="1"/>
    </xf>
    <xf numFmtId="0" fontId="42" fillId="14" borderId="48" xfId="0" applyFont="1" applyFill="1" applyBorder="1" applyAlignment="1" applyProtection="1">
      <alignment horizontal="center" vertical="center" wrapText="1"/>
    </xf>
    <xf numFmtId="0" fontId="42" fillId="14" borderId="28" xfId="0" applyFont="1" applyFill="1" applyBorder="1" applyAlignment="1" applyProtection="1">
      <alignment horizontal="center" vertical="center" wrapText="1"/>
    </xf>
    <xf numFmtId="0" fontId="42" fillId="14" borderId="80" xfId="0" applyFont="1" applyFill="1" applyBorder="1" applyAlignment="1" applyProtection="1">
      <alignment horizontal="center" vertical="center" wrapText="1"/>
    </xf>
    <xf numFmtId="0" fontId="42" fillId="14" borderId="44" xfId="0" applyFont="1" applyFill="1" applyBorder="1" applyAlignment="1" applyProtection="1">
      <alignment horizontal="center" vertical="center" wrapText="1"/>
    </xf>
    <xf numFmtId="0" fontId="42" fillId="14" borderId="81" xfId="0" applyFont="1" applyFill="1" applyBorder="1" applyAlignment="1" applyProtection="1">
      <alignment horizontal="center" vertical="center" wrapText="1"/>
    </xf>
    <xf numFmtId="0" fontId="42" fillId="14" borderId="6" xfId="0" applyFont="1" applyFill="1" applyBorder="1" applyAlignment="1" applyProtection="1">
      <alignment horizontal="center" vertical="center" wrapText="1"/>
    </xf>
    <xf numFmtId="0" fontId="42" fillId="14" borderId="36" xfId="0" applyFont="1" applyFill="1" applyBorder="1" applyAlignment="1" applyProtection="1">
      <alignment horizontal="center" vertical="center" wrapText="1"/>
    </xf>
    <xf numFmtId="0" fontId="42" fillId="14" borderId="2" xfId="0" applyFont="1" applyFill="1" applyBorder="1" applyAlignment="1" applyProtection="1">
      <alignment horizontal="center" vertical="center" wrapText="1"/>
    </xf>
    <xf numFmtId="0" fontId="42" fillId="14" borderId="32" xfId="0" applyFont="1" applyFill="1" applyBorder="1" applyAlignment="1" applyProtection="1">
      <alignment horizontal="center" vertical="center" wrapText="1"/>
    </xf>
    <xf numFmtId="0" fontId="27" fillId="14" borderId="15" xfId="0" applyNumberFormat="1" applyFont="1" applyFill="1" applyBorder="1" applyAlignment="1" applyProtection="1">
      <alignment horizontal="center"/>
    </xf>
    <xf numFmtId="0" fontId="27" fillId="14" borderId="20" xfId="0" applyNumberFormat="1" applyFont="1" applyFill="1" applyBorder="1" applyAlignment="1" applyProtection="1">
      <alignment horizontal="center"/>
    </xf>
    <xf numFmtId="0" fontId="27" fillId="14" borderId="49" xfId="0" applyNumberFormat="1" applyFont="1" applyFill="1" applyBorder="1" applyAlignment="1" applyProtection="1">
      <alignment horizontal="center"/>
    </xf>
    <xf numFmtId="0" fontId="27" fillId="14" borderId="17" xfId="0" applyNumberFormat="1" applyFont="1" applyFill="1" applyBorder="1" applyAlignment="1" applyProtection="1">
      <alignment horizontal="center"/>
    </xf>
    <xf numFmtId="0" fontId="13" fillId="0" borderId="15" xfId="0" applyNumberFormat="1" applyFont="1" applyBorder="1" applyProtection="1"/>
    <xf numFmtId="0" fontId="13" fillId="0" borderId="15" xfId="0" applyNumberFormat="1" applyFont="1" applyBorder="1" applyAlignment="1" applyProtection="1">
      <alignment horizontal="left"/>
    </xf>
    <xf numFmtId="0" fontId="13" fillId="0" borderId="24" xfId="0" applyNumberFormat="1" applyFont="1" applyBorder="1" applyAlignment="1" applyProtection="1">
      <alignment horizontal="left" vertical="justify"/>
    </xf>
    <xf numFmtId="0" fontId="43" fillId="12" borderId="15" xfId="4" applyNumberFormat="1" applyFont="1" applyFill="1" applyBorder="1" applyAlignment="1" applyProtection="1">
      <alignment horizontal="center"/>
    </xf>
    <xf numFmtId="0" fontId="43" fillId="12" borderId="49" xfId="4" applyNumberFormat="1" applyFont="1" applyFill="1" applyBorder="1" applyAlignment="1" applyProtection="1">
      <alignment horizontal="center"/>
    </xf>
    <xf numFmtId="0" fontId="43" fillId="12" borderId="20" xfId="4" applyNumberFormat="1" applyFont="1" applyFill="1" applyBorder="1" applyAlignment="1" applyProtection="1">
      <alignment horizontal="center"/>
    </xf>
    <xf numFmtId="0" fontId="4" fillId="0" borderId="20" xfId="4" applyNumberFormat="1" applyFont="1" applyBorder="1" applyAlignment="1" applyProtection="1">
      <alignment horizontal="center" vertical="center" textRotation="90"/>
    </xf>
    <xf numFmtId="0" fontId="13" fillId="15" borderId="20" xfId="4" applyNumberFormat="1" applyFont="1" applyFill="1" applyBorder="1" applyAlignment="1" applyProtection="1">
      <alignment horizontal="center" vertical="center" textRotation="90"/>
    </xf>
    <xf numFmtId="0" fontId="45" fillId="0" borderId="0" xfId="0" applyFont="1" applyAlignment="1"/>
    <xf numFmtId="0" fontId="16" fillId="0" borderId="20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27" fillId="0" borderId="0" xfId="0" applyFont="1" applyFill="1" applyAlignment="1">
      <alignment vertical="top" wrapText="1"/>
    </xf>
    <xf numFmtId="0" fontId="26" fillId="0" borderId="0" xfId="0" applyFont="1" applyFill="1"/>
    <xf numFmtId="0" fontId="0" fillId="0" borderId="17" xfId="0" applyBorder="1" applyAlignment="1">
      <alignment wrapText="1"/>
    </xf>
    <xf numFmtId="0" fontId="13" fillId="0" borderId="0" xfId="0" applyFont="1" applyFill="1" applyAlignment="1" applyProtection="1">
      <alignment horizontal="right"/>
    </xf>
    <xf numFmtId="0" fontId="4" fillId="0" borderId="49" xfId="0" applyFont="1" applyBorder="1" applyAlignment="1">
      <alignment wrapText="1"/>
    </xf>
    <xf numFmtId="0" fontId="46" fillId="0" borderId="0" xfId="0" applyFont="1" applyAlignment="1" applyProtection="1"/>
    <xf numFmtId="0" fontId="46" fillId="0" borderId="0" xfId="0" applyFont="1"/>
    <xf numFmtId="0" fontId="22" fillId="0" borderId="0" xfId="0" applyFont="1" applyProtection="1">
      <protection locked="0"/>
    </xf>
    <xf numFmtId="0" fontId="46" fillId="0" borderId="22" xfId="0" applyFont="1" applyBorder="1" applyAlignment="1">
      <alignment wrapText="1"/>
    </xf>
    <xf numFmtId="0" fontId="4" fillId="0" borderId="0" xfId="0" applyFont="1"/>
    <xf numFmtId="0" fontId="38" fillId="0" borderId="0" xfId="0" applyFont="1" applyBorder="1" applyAlignment="1">
      <alignment horizontal="left" vertical="center" wrapText="1"/>
    </xf>
    <xf numFmtId="0" fontId="25" fillId="2" borderId="71" xfId="0" applyFont="1" applyFill="1" applyBorder="1" applyAlignment="1">
      <alignment horizontal="center"/>
    </xf>
    <xf numFmtId="0" fontId="25" fillId="2" borderId="72" xfId="0" applyFont="1" applyFill="1" applyBorder="1" applyAlignment="1">
      <alignment horizontal="center"/>
    </xf>
    <xf numFmtId="0" fontId="25" fillId="2" borderId="73" xfId="0" applyFont="1" applyFill="1" applyBorder="1" applyAlignment="1">
      <alignment horizontal="center"/>
    </xf>
    <xf numFmtId="0" fontId="36" fillId="2" borderId="0" xfId="8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15" borderId="6" xfId="0" applyFont="1" applyFill="1" applyBorder="1" applyAlignment="1" applyProtection="1">
      <alignment horizontal="center" vertical="center" wrapText="1"/>
    </xf>
    <xf numFmtId="0" fontId="3" fillId="15" borderId="3" xfId="0" applyFont="1" applyFill="1" applyBorder="1" applyAlignment="1" applyProtection="1">
      <alignment horizontal="center" vertical="center" wrapText="1"/>
    </xf>
    <xf numFmtId="0" fontId="3" fillId="15" borderId="5" xfId="0" applyFont="1" applyFill="1" applyBorder="1" applyAlignment="1" applyProtection="1">
      <alignment horizontal="center" vertical="center" wrapText="1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59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44" xfId="0" applyFont="1" applyFill="1" applyBorder="1" applyAlignment="1" applyProtection="1">
      <alignment horizontal="center" vertical="center" wrapText="1"/>
    </xf>
    <xf numFmtId="0" fontId="3" fillId="0" borderId="78" xfId="0" applyFont="1" applyFill="1" applyBorder="1" applyAlignment="1" applyProtection="1">
      <alignment horizontal="center" vertical="center" wrapText="1"/>
    </xf>
    <xf numFmtId="0" fontId="4" fillId="0" borderId="79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3" fillId="0" borderId="74" xfId="0" applyFont="1" applyFill="1" applyBorder="1" applyAlignment="1" applyProtection="1">
      <alignment horizontal="center" vertical="center" wrapText="1"/>
    </xf>
    <xf numFmtId="0" fontId="3" fillId="0" borderId="75" xfId="0" applyFont="1" applyFill="1" applyBorder="1" applyAlignment="1" applyProtection="1">
      <alignment horizontal="center" vertical="center" wrapText="1"/>
    </xf>
    <xf numFmtId="0" fontId="3" fillId="0" borderId="76" xfId="0" applyFont="1" applyFill="1" applyBorder="1" applyAlignment="1" applyProtection="1">
      <alignment horizontal="center" vertical="center" wrapText="1"/>
    </xf>
    <xf numFmtId="0" fontId="3" fillId="0" borderId="77" xfId="0" applyFont="1" applyFill="1" applyBorder="1" applyAlignment="1" applyProtection="1">
      <alignment horizontal="center" vertical="center" wrapText="1"/>
    </xf>
    <xf numFmtId="0" fontId="3" fillId="15" borderId="74" xfId="0" applyFont="1" applyFill="1" applyBorder="1" applyAlignment="1" applyProtection="1">
      <alignment horizontal="center" vertical="center" wrapText="1"/>
    </xf>
    <xf numFmtId="0" fontId="3" fillId="15" borderId="75" xfId="0" applyFont="1" applyFill="1" applyBorder="1" applyAlignment="1" applyProtection="1">
      <alignment horizontal="center" vertical="center" wrapText="1"/>
    </xf>
    <xf numFmtId="0" fontId="33" fillId="11" borderId="0" xfId="8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83" xfId="0" applyFont="1" applyFill="1" applyBorder="1" applyAlignment="1" applyProtection="1">
      <alignment horizontal="center" vertical="center" wrapText="1"/>
    </xf>
    <xf numFmtId="0" fontId="3" fillId="2" borderId="49" xfId="0" applyFont="1" applyFill="1" applyBorder="1" applyAlignment="1" applyProtection="1">
      <alignment horizontal="center" vertical="center" wrapText="1"/>
    </xf>
    <xf numFmtId="0" fontId="3" fillId="2" borderId="58" xfId="0" applyFont="1" applyFill="1" applyBorder="1" applyAlignment="1" applyProtection="1">
      <alignment horizontal="center" vertical="center" wrapText="1"/>
    </xf>
    <xf numFmtId="0" fontId="35" fillId="0" borderId="9" xfId="0" applyFont="1" applyFill="1" applyBorder="1" applyAlignment="1" applyProtection="1">
      <alignment horizontal="center" vertical="center" wrapText="1"/>
    </xf>
    <xf numFmtId="0" fontId="35" fillId="0" borderId="10" xfId="0" applyFont="1" applyFill="1" applyBorder="1" applyAlignment="1" applyProtection="1">
      <alignment horizontal="center" vertical="center" wrapText="1"/>
    </xf>
    <xf numFmtId="0" fontId="35" fillId="0" borderId="7" xfId="0" applyFont="1" applyFill="1" applyBorder="1" applyAlignment="1" applyProtection="1">
      <alignment horizontal="center" vertical="center" wrapText="1"/>
    </xf>
    <xf numFmtId="0" fontId="35" fillId="0" borderId="4" xfId="0" applyFont="1" applyFill="1" applyBorder="1" applyAlignment="1" applyProtection="1">
      <alignment horizontal="center" vertical="center" wrapText="1"/>
    </xf>
    <xf numFmtId="0" fontId="35" fillId="0" borderId="8" xfId="0" applyFont="1" applyFill="1" applyBorder="1" applyAlignment="1" applyProtection="1">
      <alignment horizontal="center" vertical="center" wrapText="1"/>
    </xf>
    <xf numFmtId="0" fontId="35" fillId="0" borderId="47" xfId="0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/>
    </xf>
    <xf numFmtId="0" fontId="4" fillId="0" borderId="20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Border="1" applyAlignment="1" applyProtection="1">
      <alignment horizontal="left"/>
      <protection locked="0"/>
    </xf>
    <xf numFmtId="0" fontId="13" fillId="0" borderId="0" xfId="0" applyNumberFormat="1" applyFont="1" applyFill="1" applyAlignment="1" applyProtection="1">
      <alignment horizontal="left"/>
      <protection locked="0"/>
    </xf>
    <xf numFmtId="0" fontId="4" fillId="0" borderId="2" xfId="0" applyNumberFormat="1" applyFont="1" applyBorder="1" applyAlignment="1" applyProtection="1">
      <alignment horizontal="center" vertical="center" textRotation="90" wrapText="1"/>
    </xf>
    <xf numFmtId="0" fontId="4" fillId="0" borderId="44" xfId="0" applyNumberFormat="1" applyFont="1" applyBorder="1" applyAlignment="1" applyProtection="1">
      <alignment horizontal="center" vertical="center" textRotation="90" wrapText="1"/>
    </xf>
    <xf numFmtId="0" fontId="4" fillId="0" borderId="25" xfId="0" applyNumberFormat="1" applyFont="1" applyBorder="1" applyAlignment="1" applyProtection="1">
      <alignment horizontal="center" vertical="center" textRotation="90" wrapText="1"/>
    </xf>
    <xf numFmtId="0" fontId="33" fillId="11" borderId="0" xfId="8" applyFont="1" applyFill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20" xfId="0" applyNumberFormat="1" applyFont="1" applyBorder="1" applyAlignment="1" applyProtection="1">
      <alignment horizontal="center" vertical="center" textRotation="90" wrapText="1"/>
    </xf>
    <xf numFmtId="0" fontId="4" fillId="0" borderId="34" xfId="0" applyNumberFormat="1" applyFont="1" applyBorder="1" applyAlignment="1" applyProtection="1">
      <alignment horizontal="center" vertical="center" textRotation="90" wrapText="1"/>
    </xf>
    <xf numFmtId="0" fontId="0" fillId="0" borderId="20" xfId="0" applyBorder="1" applyAlignment="1" applyProtection="1">
      <alignment horizontal="center" vertical="center" wrapText="1"/>
    </xf>
    <xf numFmtId="0" fontId="16" fillId="0" borderId="20" xfId="0" applyFont="1" applyBorder="1" applyAlignment="1" applyProtection="1">
      <alignment horizontal="center" vertical="center" wrapText="1"/>
    </xf>
    <xf numFmtId="0" fontId="4" fillId="0" borderId="16" xfId="0" applyNumberFormat="1" applyFont="1" applyBorder="1" applyAlignment="1" applyProtection="1">
      <alignment horizontal="center" vertical="center" textRotation="90" wrapText="1"/>
    </xf>
    <xf numFmtId="0" fontId="4" fillId="0" borderId="17" xfId="0" applyNumberFormat="1" applyFont="1" applyBorder="1" applyAlignment="1" applyProtection="1">
      <alignment horizontal="center" vertical="center" textRotation="90" wrapText="1"/>
    </xf>
    <xf numFmtId="0" fontId="4" fillId="0" borderId="25" xfId="0" applyNumberFormat="1" applyFont="1" applyBorder="1" applyAlignment="1" applyProtection="1">
      <alignment horizontal="center" vertical="center" wrapText="1"/>
    </xf>
    <xf numFmtId="0" fontId="4" fillId="0" borderId="35" xfId="0" applyNumberFormat="1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13" fillId="15" borderId="16" xfId="0" applyNumberFormat="1" applyFont="1" applyFill="1" applyBorder="1" applyAlignment="1" applyProtection="1">
      <alignment horizontal="center" vertical="center" textRotation="90" wrapText="1"/>
    </xf>
    <xf numFmtId="0" fontId="13" fillId="15" borderId="17" xfId="0" applyNumberFormat="1" applyFont="1" applyFill="1" applyBorder="1" applyAlignment="1" applyProtection="1">
      <alignment horizontal="center" vertical="center" textRotation="90" wrapText="1"/>
    </xf>
    <xf numFmtId="0" fontId="17" fillId="0" borderId="0" xfId="0" applyNumberFormat="1" applyFont="1" applyBorder="1" applyAlignment="1" applyProtection="1">
      <alignment horizontal="center"/>
      <protection locked="0"/>
    </xf>
    <xf numFmtId="0" fontId="4" fillId="0" borderId="74" xfId="0" applyNumberFormat="1" applyFont="1" applyBorder="1" applyAlignment="1" applyProtection="1">
      <alignment horizontal="center" vertical="center" wrapText="1"/>
    </xf>
    <xf numFmtId="0" fontId="4" fillId="0" borderId="80" xfId="0" applyNumberFormat="1" applyFont="1" applyBorder="1" applyAlignment="1" applyProtection="1">
      <alignment horizontal="center" vertical="center" wrapText="1"/>
    </xf>
    <xf numFmtId="0" fontId="4" fillId="0" borderId="24" xfId="0" applyNumberFormat="1" applyFont="1" applyBorder="1" applyAlignment="1" applyProtection="1">
      <alignment horizontal="center" vertical="center" wrapText="1"/>
    </xf>
    <xf numFmtId="0" fontId="4" fillId="0" borderId="19" xfId="0" applyNumberFormat="1" applyFont="1" applyBorder="1" applyAlignment="1" applyProtection="1">
      <alignment horizontal="center" vertical="center" textRotation="90" wrapText="1"/>
    </xf>
    <xf numFmtId="0" fontId="4" fillId="0" borderId="33" xfId="0" applyNumberFormat="1" applyFont="1" applyBorder="1" applyAlignment="1" applyProtection="1">
      <alignment horizontal="center" vertical="center" wrapText="1"/>
    </xf>
    <xf numFmtId="0" fontId="4" fillId="0" borderId="70" xfId="0" applyNumberFormat="1" applyFont="1" applyBorder="1" applyAlignment="1" applyProtection="1">
      <alignment horizontal="center" vertical="center" wrapText="1"/>
    </xf>
    <xf numFmtId="0" fontId="4" fillId="0" borderId="37" xfId="0" applyNumberFormat="1" applyFont="1" applyBorder="1" applyAlignment="1" applyProtection="1">
      <alignment horizontal="center" vertical="center" wrapText="1"/>
    </xf>
    <xf numFmtId="0" fontId="13" fillId="15" borderId="19" xfId="0" applyNumberFormat="1" applyFont="1" applyFill="1" applyBorder="1" applyAlignment="1" applyProtection="1">
      <alignment horizontal="center" vertical="center" textRotation="90" wrapText="1"/>
    </xf>
    <xf numFmtId="0" fontId="13" fillId="15" borderId="20" xfId="0" applyNumberFormat="1" applyFont="1" applyFill="1" applyBorder="1" applyAlignment="1" applyProtection="1">
      <alignment horizontal="center" vertical="center" textRotation="90" wrapText="1"/>
    </xf>
    <xf numFmtId="0" fontId="4" fillId="0" borderId="21" xfId="0" applyNumberFormat="1" applyFont="1" applyBorder="1" applyAlignment="1" applyProtection="1">
      <alignment horizontal="center" vertical="center" wrapText="1"/>
    </xf>
    <xf numFmtId="0" fontId="4" fillId="0" borderId="81" xfId="0" applyNumberFormat="1" applyFont="1" applyBorder="1" applyAlignment="1" applyProtection="1">
      <alignment horizontal="center" vertical="center" textRotation="90" wrapText="1"/>
    </xf>
    <xf numFmtId="0" fontId="4" fillId="0" borderId="57" xfId="0" applyNumberFormat="1" applyFont="1" applyBorder="1" applyAlignment="1" applyProtection="1">
      <alignment horizontal="center" vertical="center" textRotation="90" wrapText="1"/>
    </xf>
    <xf numFmtId="0" fontId="17" fillId="0" borderId="0" xfId="0" applyFont="1" applyAlignment="1" applyProtection="1">
      <alignment horizontal="center"/>
      <protection locked="0"/>
    </xf>
    <xf numFmtId="0" fontId="4" fillId="0" borderId="18" xfId="0" applyNumberFormat="1" applyFont="1" applyBorder="1" applyAlignment="1" applyProtection="1">
      <alignment horizontal="center" vertical="center" textRotation="90" wrapText="1"/>
    </xf>
    <xf numFmtId="0" fontId="13" fillId="15" borderId="25" xfId="0" applyNumberFormat="1" applyFont="1" applyFill="1" applyBorder="1" applyAlignment="1" applyProtection="1">
      <alignment horizontal="center" vertical="center" textRotation="90" wrapText="1"/>
    </xf>
    <xf numFmtId="0" fontId="4" fillId="0" borderId="0" xfId="4" applyNumberFormat="1" applyFont="1" applyFill="1" applyAlignment="1" applyProtection="1">
      <alignment horizontal="left"/>
    </xf>
    <xf numFmtId="0" fontId="4" fillId="0" borderId="20" xfId="4" applyNumberFormat="1" applyFont="1" applyFill="1" applyBorder="1" applyAlignment="1" applyProtection="1">
      <alignment horizontal="center" vertical="center" textRotation="90" wrapText="1"/>
    </xf>
    <xf numFmtId="0" fontId="4" fillId="0" borderId="20" xfId="4" applyNumberFormat="1" applyFont="1" applyFill="1" applyBorder="1" applyAlignment="1" applyProtection="1">
      <alignment horizontal="center" vertical="center" wrapText="1"/>
    </xf>
    <xf numFmtId="0" fontId="4" fillId="0" borderId="18" xfId="4" applyNumberFormat="1" applyFont="1" applyFill="1" applyBorder="1" applyAlignment="1" applyProtection="1">
      <alignment horizontal="center" vertical="center" textRotation="90" wrapText="1"/>
    </xf>
    <xf numFmtId="0" fontId="4" fillId="0" borderId="44" xfId="4" applyNumberFormat="1" applyFont="1" applyFill="1" applyBorder="1" applyAlignment="1" applyProtection="1">
      <alignment horizontal="center" vertical="center" textRotation="90" wrapText="1"/>
    </xf>
    <xf numFmtId="0" fontId="4" fillId="0" borderId="25" xfId="4" applyNumberFormat="1" applyFont="1" applyFill="1" applyBorder="1" applyAlignment="1" applyProtection="1">
      <alignment horizontal="center" vertical="center" textRotation="90" wrapText="1"/>
    </xf>
    <xf numFmtId="0" fontId="13" fillId="0" borderId="33" xfId="4" applyNumberFormat="1" applyFont="1" applyFill="1" applyBorder="1" applyAlignment="1" applyProtection="1">
      <alignment horizontal="center" vertical="center" wrapText="1"/>
    </xf>
    <xf numFmtId="0" fontId="13" fillId="0" borderId="70" xfId="4" applyNumberFormat="1" applyFont="1" applyFill="1" applyBorder="1" applyAlignment="1" applyProtection="1">
      <alignment horizontal="center" vertical="center" wrapText="1"/>
    </xf>
    <xf numFmtId="0" fontId="13" fillId="0" borderId="37" xfId="4" applyNumberFormat="1" applyFont="1" applyFill="1" applyBorder="1" applyAlignment="1" applyProtection="1">
      <alignment horizontal="center" vertical="center" wrapText="1"/>
    </xf>
    <xf numFmtId="0" fontId="4" fillId="0" borderId="19" xfId="4" applyNumberFormat="1" applyFont="1" applyFill="1" applyBorder="1" applyAlignment="1" applyProtection="1">
      <alignment horizontal="center" vertical="center" wrapText="1"/>
    </xf>
    <xf numFmtId="0" fontId="13" fillId="15" borderId="20" xfId="4" applyNumberFormat="1" applyFont="1" applyFill="1" applyBorder="1" applyAlignment="1" applyProtection="1">
      <alignment horizontal="center" textRotation="90"/>
    </xf>
    <xf numFmtId="0" fontId="13" fillId="15" borderId="20" xfId="4" applyFont="1" applyFill="1" applyBorder="1" applyAlignment="1" applyProtection="1"/>
    <xf numFmtId="0" fontId="4" fillId="0" borderId="32" xfId="4" applyNumberFormat="1" applyFont="1" applyFill="1" applyBorder="1" applyAlignment="1" applyProtection="1">
      <alignment horizontal="center" vertical="center" wrapText="1"/>
    </xf>
    <xf numFmtId="0" fontId="4" fillId="0" borderId="36" xfId="4" applyNumberFormat="1" applyFont="1" applyFill="1" applyBorder="1" applyAlignment="1" applyProtection="1">
      <alignment horizontal="center" vertical="center" wrapText="1"/>
    </xf>
    <xf numFmtId="0" fontId="4" fillId="0" borderId="35" xfId="4" applyNumberFormat="1" applyFont="1" applyFill="1" applyBorder="1" applyAlignment="1" applyProtection="1">
      <alignment horizontal="center" vertical="center" wrapText="1"/>
    </xf>
    <xf numFmtId="0" fontId="4" fillId="0" borderId="40" xfId="4" applyNumberFormat="1" applyFont="1" applyFill="1" applyBorder="1" applyAlignment="1" applyProtection="1">
      <alignment horizontal="center" vertical="center" wrapText="1"/>
    </xf>
    <xf numFmtId="0" fontId="13" fillId="15" borderId="18" xfId="4" applyNumberFormat="1" applyFont="1" applyFill="1" applyBorder="1" applyAlignment="1" applyProtection="1">
      <alignment horizontal="center" vertical="center" textRotation="90" wrapText="1"/>
    </xf>
    <xf numFmtId="0" fontId="13" fillId="15" borderId="44" xfId="4" applyNumberFormat="1" applyFont="1" applyFill="1" applyBorder="1" applyAlignment="1" applyProtection="1">
      <alignment horizontal="center" vertical="center" textRotation="90" wrapText="1"/>
    </xf>
    <xf numFmtId="0" fontId="13" fillId="15" borderId="25" xfId="4" applyNumberFormat="1" applyFont="1" applyFill="1" applyBorder="1" applyAlignment="1" applyProtection="1">
      <alignment horizontal="center" vertical="center" textRotation="90" wrapText="1"/>
    </xf>
    <xf numFmtId="0" fontId="4" fillId="0" borderId="23" xfId="4" applyNumberFormat="1" applyFont="1" applyFill="1" applyBorder="1" applyAlignment="1" applyProtection="1">
      <alignment horizontal="center" vertical="center" textRotation="90" wrapText="1"/>
    </xf>
    <xf numFmtId="0" fontId="4" fillId="0" borderId="80" xfId="4" applyNumberFormat="1" applyFont="1" applyFill="1" applyBorder="1" applyAlignment="1" applyProtection="1">
      <alignment horizontal="center" vertical="center" textRotation="90" wrapText="1"/>
    </xf>
    <xf numFmtId="0" fontId="4" fillId="0" borderId="24" xfId="4" applyNumberFormat="1" applyFont="1" applyFill="1" applyBorder="1" applyAlignment="1" applyProtection="1">
      <alignment horizontal="center" vertical="center" textRotation="90" wrapText="1"/>
    </xf>
    <xf numFmtId="0" fontId="4" fillId="0" borderId="2" xfId="4" applyNumberFormat="1" applyFont="1" applyFill="1" applyBorder="1" applyAlignment="1" applyProtection="1">
      <alignment horizontal="center" vertical="center" textRotation="90" wrapText="1"/>
    </xf>
    <xf numFmtId="0" fontId="4" fillId="15" borderId="76" xfId="4" applyNumberFormat="1" applyFont="1" applyFill="1" applyBorder="1" applyAlignment="1" applyProtection="1">
      <alignment horizontal="center" vertical="center" textRotation="90" wrapText="1"/>
    </xf>
    <xf numFmtId="0" fontId="4" fillId="15" borderId="81" xfId="4" applyNumberFormat="1" applyFont="1" applyFill="1" applyBorder="1" applyAlignment="1" applyProtection="1">
      <alignment horizontal="center" vertical="center" textRotation="90" wrapText="1"/>
    </xf>
    <xf numFmtId="0" fontId="4" fillId="15" borderId="57" xfId="4" applyNumberFormat="1" applyFont="1" applyFill="1" applyBorder="1" applyAlignment="1" applyProtection="1">
      <alignment horizontal="center" vertical="center" textRotation="90" wrapText="1"/>
    </xf>
    <xf numFmtId="0" fontId="4" fillId="0" borderId="14" xfId="4" applyNumberFormat="1" applyFont="1" applyFill="1" applyBorder="1" applyAlignment="1" applyProtection="1">
      <alignment horizontal="center" vertical="center" wrapText="1"/>
    </xf>
    <xf numFmtId="0" fontId="19" fillId="0" borderId="82" xfId="4" applyNumberFormat="1" applyFont="1" applyBorder="1" applyAlignment="1" applyProtection="1">
      <alignment horizontal="left"/>
    </xf>
    <xf numFmtId="0" fontId="19" fillId="0" borderId="79" xfId="4" applyNumberFormat="1" applyFont="1" applyBorder="1" applyAlignment="1" applyProtection="1">
      <alignment horizontal="left"/>
    </xf>
    <xf numFmtId="0" fontId="4" fillId="0" borderId="76" xfId="4" applyNumberFormat="1" applyFont="1" applyBorder="1" applyAlignment="1" applyProtection="1">
      <alignment horizontal="center" vertical="center" textRotation="90" wrapText="1"/>
    </xf>
    <xf numFmtId="0" fontId="4" fillId="0" borderId="81" xfId="4" applyNumberFormat="1" applyFont="1" applyBorder="1" applyAlignment="1" applyProtection="1">
      <alignment horizontal="center" vertical="center" textRotation="90" wrapText="1"/>
    </xf>
    <xf numFmtId="0" fontId="13" fillId="0" borderId="2" xfId="4" applyNumberFormat="1" applyFont="1" applyFill="1" applyBorder="1" applyAlignment="1" applyProtection="1">
      <alignment horizontal="center" vertical="center" textRotation="90" wrapText="1"/>
    </xf>
    <xf numFmtId="0" fontId="13" fillId="0" borderId="44" xfId="4" applyNumberFormat="1" applyFont="1" applyFill="1" applyBorder="1" applyAlignment="1" applyProtection="1">
      <alignment horizontal="center" vertical="center" textRotation="90" wrapText="1"/>
    </xf>
    <xf numFmtId="0" fontId="13" fillId="0" borderId="25" xfId="4" applyNumberFormat="1" applyFont="1" applyFill="1" applyBorder="1" applyAlignment="1" applyProtection="1">
      <alignment horizontal="center" vertical="center" textRotation="90" wrapText="1"/>
    </xf>
    <xf numFmtId="0" fontId="13" fillId="0" borderId="0" xfId="4" applyNumberFormat="1" applyFont="1" applyFill="1" applyAlignment="1" applyProtection="1">
      <alignment horizontal="left"/>
    </xf>
    <xf numFmtId="0" fontId="13" fillId="15" borderId="2" xfId="4" applyNumberFormat="1" applyFont="1" applyFill="1" applyBorder="1" applyAlignment="1" applyProtection="1">
      <alignment horizontal="center" vertical="center" textRotation="90" wrapText="1"/>
    </xf>
    <xf numFmtId="0" fontId="18" fillId="0" borderId="20" xfId="4" applyNumberFormat="1" applyFont="1" applyBorder="1" applyAlignment="1" applyProtection="1"/>
    <xf numFmtId="0" fontId="18" fillId="0" borderId="20" xfId="4" applyFont="1" applyBorder="1" applyAlignment="1" applyProtection="1"/>
    <xf numFmtId="0" fontId="18" fillId="0" borderId="20" xfId="4" applyNumberFormat="1" applyFont="1" applyBorder="1" applyAlignment="1" applyProtection="1">
      <alignment horizontal="center" textRotation="90" shrinkToFit="1"/>
    </xf>
    <xf numFmtId="0" fontId="18" fillId="0" borderId="20" xfId="4" applyFont="1" applyBorder="1" applyAlignment="1" applyProtection="1">
      <alignment horizontal="center" textRotation="90"/>
    </xf>
    <xf numFmtId="0" fontId="4" fillId="0" borderId="20" xfId="4" applyNumberFormat="1" applyFont="1" applyBorder="1" applyAlignment="1" applyProtection="1">
      <alignment horizontal="center" vertical="center" textRotation="90" wrapText="1"/>
    </xf>
    <xf numFmtId="0" fontId="4" fillId="0" borderId="20" xfId="4" applyFont="1" applyBorder="1" applyAlignment="1" applyProtection="1">
      <alignment horizontal="center" vertical="center" wrapText="1"/>
    </xf>
    <xf numFmtId="0" fontId="13" fillId="15" borderId="20" xfId="4" applyNumberFormat="1" applyFont="1" applyFill="1" applyBorder="1" applyAlignment="1" applyProtection="1">
      <alignment horizontal="center" vertical="center" textRotation="90" wrapText="1"/>
    </xf>
    <xf numFmtId="0" fontId="13" fillId="15" borderId="20" xfId="4" applyFont="1" applyFill="1" applyBorder="1" applyAlignment="1" applyProtection="1">
      <alignment horizontal="center" vertical="center" wrapText="1"/>
    </xf>
    <xf numFmtId="0" fontId="13" fillId="0" borderId="0" xfId="4" applyNumberFormat="1" applyFont="1" applyFill="1" applyAlignment="1" applyProtection="1">
      <alignment horizontal="left"/>
      <protection locked="0"/>
    </xf>
    <xf numFmtId="0" fontId="4" fillId="0" borderId="34" xfId="4" applyNumberFormat="1" applyFont="1" applyBorder="1" applyAlignment="1" applyProtection="1">
      <alignment horizontal="center"/>
    </xf>
    <xf numFmtId="0" fontId="4" fillId="0" borderId="60" xfId="4" applyNumberFormat="1" applyFont="1" applyBorder="1" applyAlignment="1" applyProtection="1">
      <alignment horizontal="center"/>
    </xf>
    <xf numFmtId="0" fontId="13" fillId="0" borderId="19" xfId="4" applyNumberFormat="1" applyFont="1" applyFill="1" applyBorder="1" applyAlignment="1" applyProtection="1">
      <alignment horizontal="center" vertical="center" wrapText="1"/>
    </xf>
    <xf numFmtId="0" fontId="4" fillId="0" borderId="34" xfId="4" applyNumberFormat="1" applyFont="1" applyFill="1" applyBorder="1" applyAlignment="1" applyProtection="1">
      <alignment horizontal="center" vertical="center" textRotation="90" wrapText="1"/>
    </xf>
    <xf numFmtId="0" fontId="4" fillId="0" borderId="45" xfId="4" applyNumberFormat="1" applyFont="1" applyFill="1" applyBorder="1" applyAlignment="1" applyProtection="1">
      <alignment horizontal="center" vertical="center" textRotation="90" wrapText="1"/>
    </xf>
    <xf numFmtId="0" fontId="4" fillId="0" borderId="76" xfId="4" applyNumberFormat="1" applyFont="1" applyFill="1" applyBorder="1" applyAlignment="1" applyProtection="1">
      <alignment horizontal="center" vertical="center" textRotation="90" wrapText="1"/>
    </xf>
    <xf numFmtId="0" fontId="4" fillId="0" borderId="81" xfId="4" applyNumberFormat="1" applyFont="1" applyFill="1" applyBorder="1" applyAlignment="1" applyProtection="1">
      <alignment horizontal="center" vertical="center" textRotation="90" wrapText="1"/>
    </xf>
    <xf numFmtId="0" fontId="4" fillId="0" borderId="57" xfId="4" applyNumberFormat="1" applyFont="1" applyFill="1" applyBorder="1" applyAlignment="1" applyProtection="1">
      <alignment horizontal="center" vertical="center" textRotation="90" wrapText="1"/>
    </xf>
    <xf numFmtId="0" fontId="4" fillId="0" borderId="34" xfId="4" applyNumberFormat="1" applyFont="1" applyFill="1" applyBorder="1" applyAlignment="1" applyProtection="1">
      <alignment horizontal="center" vertical="center" wrapText="1"/>
    </xf>
    <xf numFmtId="0" fontId="4" fillId="0" borderId="60" xfId="4" applyNumberFormat="1" applyFont="1" applyFill="1" applyBorder="1" applyAlignment="1" applyProtection="1">
      <alignment horizontal="center" vertical="center" wrapText="1"/>
    </xf>
    <xf numFmtId="0" fontId="4" fillId="0" borderId="38" xfId="4" applyNumberFormat="1" applyFont="1" applyFill="1" applyBorder="1" applyAlignment="1" applyProtection="1">
      <alignment horizontal="center" vertical="center" wrapText="1"/>
    </xf>
    <xf numFmtId="0" fontId="13" fillId="0" borderId="82" xfId="4" applyNumberFormat="1" applyFont="1" applyFill="1" applyBorder="1" applyAlignment="1" applyProtection="1">
      <alignment horizontal="center"/>
      <protection locked="0"/>
    </xf>
    <xf numFmtId="0" fontId="13" fillId="0" borderId="79" xfId="4" applyNumberFormat="1" applyFont="1" applyFill="1" applyBorder="1" applyAlignment="1" applyProtection="1">
      <alignment horizontal="center"/>
      <protection locked="0"/>
    </xf>
    <xf numFmtId="0" fontId="13" fillId="0" borderId="53" xfId="4" applyNumberFormat="1" applyFont="1" applyFill="1" applyBorder="1" applyAlignment="1" applyProtection="1">
      <alignment horizontal="center"/>
      <protection locked="0"/>
    </xf>
    <xf numFmtId="0" fontId="17" fillId="0" borderId="0" xfId="4" applyFont="1" applyAlignment="1" applyProtection="1">
      <alignment horizontal="center" vertical="center"/>
      <protection locked="0"/>
    </xf>
    <xf numFmtId="0" fontId="17" fillId="0" borderId="0" xfId="4" applyNumberFormat="1" applyFont="1" applyAlignment="1" applyProtection="1">
      <alignment horizontal="center" vertical="center"/>
      <protection locked="0"/>
    </xf>
    <xf numFmtId="0" fontId="4" fillId="0" borderId="74" xfId="4" applyNumberFormat="1" applyFont="1" applyBorder="1" applyAlignment="1" applyProtection="1">
      <alignment horizontal="center" vertical="center" wrapText="1"/>
    </xf>
    <xf numFmtId="0" fontId="4" fillId="0" borderId="80" xfId="4" applyFont="1" applyBorder="1" applyAlignment="1" applyProtection="1">
      <alignment horizontal="center" vertical="center" wrapText="1"/>
    </xf>
    <xf numFmtId="0" fontId="4" fillId="0" borderId="24" xfId="4" applyFont="1" applyBorder="1" applyAlignment="1" applyProtection="1">
      <alignment horizontal="center" vertical="center" wrapText="1"/>
    </xf>
    <xf numFmtId="0" fontId="4" fillId="0" borderId="74" xfId="4" applyNumberFormat="1" applyFont="1" applyFill="1" applyBorder="1" applyAlignment="1" applyProtection="1">
      <alignment horizontal="center" vertical="center" textRotation="90" wrapText="1"/>
    </xf>
    <xf numFmtId="0" fontId="4" fillId="0" borderId="80" xfId="4" applyFont="1" applyFill="1" applyBorder="1" applyAlignment="1" applyProtection="1">
      <alignment horizontal="center" vertical="center" wrapText="1"/>
    </xf>
    <xf numFmtId="0" fontId="4" fillId="0" borderId="24" xfId="4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3" xfId="0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49" xfId="0" applyFont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textRotation="90" wrapText="1"/>
    </xf>
    <xf numFmtId="0" fontId="4" fillId="5" borderId="20" xfId="0" applyFont="1" applyFill="1" applyBorder="1" applyAlignment="1" applyProtection="1">
      <alignment horizontal="center" vertical="center" wrapText="1"/>
    </xf>
    <xf numFmtId="0" fontId="4" fillId="5" borderId="49" xfId="0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83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33" fillId="11" borderId="0" xfId="8" applyFont="1" applyFill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84" xfId="0" applyFont="1" applyBorder="1" applyAlignment="1" applyProtection="1">
      <alignment horizontal="center" vertical="center" wrapText="1"/>
    </xf>
    <xf numFmtId="0" fontId="13" fillId="0" borderId="59" xfId="0" applyFont="1" applyBorder="1" applyAlignment="1" applyProtection="1">
      <alignment horizontal="center" vertical="center" wrapText="1"/>
    </xf>
    <xf numFmtId="0" fontId="13" fillId="0" borderId="30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13" fillId="0" borderId="83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center" vertical="center" wrapText="1"/>
    </xf>
    <xf numFmtId="0" fontId="13" fillId="0" borderId="49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26" xfId="0" applyFont="1" applyBorder="1" applyAlignment="1">
      <alignment horizontal="center" vertical="center" textRotation="90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84" xfId="0" applyFont="1" applyBorder="1" applyAlignment="1" applyProtection="1">
      <alignment horizontal="center" vertical="center" wrapText="1"/>
    </xf>
    <xf numFmtId="0" fontId="4" fillId="0" borderId="59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 indent="2"/>
    </xf>
    <xf numFmtId="0" fontId="27" fillId="8" borderId="0" xfId="0" applyFont="1" applyFill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3" fillId="7" borderId="82" xfId="0" applyFont="1" applyFill="1" applyBorder="1" applyAlignment="1">
      <alignment horizontal="center" vertical="center"/>
    </xf>
    <xf numFmtId="0" fontId="13" fillId="7" borderId="79" xfId="0" applyFont="1" applyFill="1" applyBorder="1" applyAlignment="1">
      <alignment horizontal="center" vertical="center"/>
    </xf>
    <xf numFmtId="0" fontId="13" fillId="7" borderId="53" xfId="0" applyFont="1" applyFill="1" applyBorder="1" applyAlignment="1">
      <alignment horizontal="center" vertical="center"/>
    </xf>
    <xf numFmtId="0" fontId="13" fillId="0" borderId="69" xfId="0" applyFont="1" applyBorder="1" applyAlignment="1">
      <alignment horizontal="center"/>
    </xf>
    <xf numFmtId="0" fontId="13" fillId="0" borderId="60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8" borderId="50" xfId="0" applyFont="1" applyFill="1" applyBorder="1" applyAlignment="1">
      <alignment horizontal="center" vertical="center"/>
    </xf>
    <xf numFmtId="0" fontId="13" fillId="8" borderId="51" xfId="0" applyFont="1" applyFill="1" applyBorder="1" applyAlignment="1">
      <alignment horizontal="center" vertical="center"/>
    </xf>
    <xf numFmtId="0" fontId="13" fillId="8" borderId="52" xfId="0" applyFont="1" applyFill="1" applyBorder="1" applyAlignment="1">
      <alignment horizontal="center" vertical="center"/>
    </xf>
    <xf numFmtId="0" fontId="13" fillId="0" borderId="68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34" fillId="11" borderId="0" xfId="8" applyFont="1" applyFill="1" applyBorder="1" applyAlignment="1" applyProtection="1">
      <alignment horizontal="center" vertical="center" wrapText="1"/>
    </xf>
    <xf numFmtId="0" fontId="27" fillId="6" borderId="0" xfId="0" applyFont="1" applyFill="1" applyAlignment="1">
      <alignment horizontal="center" vertical="top" wrapText="1"/>
    </xf>
    <xf numFmtId="0" fontId="4" fillId="5" borderId="20" xfId="0" applyFont="1" applyFill="1" applyBorder="1" applyAlignment="1" applyProtection="1">
      <alignment horizontal="center" vertical="center" textRotation="90" wrapText="1"/>
    </xf>
    <xf numFmtId="0" fontId="4" fillId="5" borderId="34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49" xfId="0" applyFont="1" applyFill="1" applyBorder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textRotation="90" wrapText="1"/>
    </xf>
    <xf numFmtId="0" fontId="13" fillId="0" borderId="14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8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textRotation="90" wrapText="1"/>
    </xf>
    <xf numFmtId="0" fontId="0" fillId="0" borderId="26" xfId="0" applyBorder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4" fillId="0" borderId="33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0" fontId="13" fillId="0" borderId="58" xfId="0" applyFont="1" applyBorder="1" applyAlignment="1" applyProtection="1">
      <alignment horizontal="center" vertical="center" wrapText="1"/>
    </xf>
    <xf numFmtId="0" fontId="28" fillId="0" borderId="0" xfId="0" applyFont="1" applyAlignment="1">
      <alignment horizontal="left" vertical="top" wrapText="1" indent="2" readingOrder="1"/>
    </xf>
    <xf numFmtId="0" fontId="13" fillId="0" borderId="0" xfId="0" applyFont="1" applyAlignment="1">
      <alignment horizontal="left" vertical="top" wrapText="1" readingOrder="1"/>
    </xf>
    <xf numFmtId="0" fontId="28" fillId="0" borderId="0" xfId="0" applyFont="1" applyAlignment="1">
      <alignment horizontal="left" vertical="top" wrapText="1" readingOrder="1"/>
    </xf>
    <xf numFmtId="0" fontId="0" fillId="0" borderId="26" xfId="0" applyBorder="1" applyAlignment="1">
      <alignment horizontal="center" vertical="center" wrapText="1"/>
    </xf>
    <xf numFmtId="0" fontId="17" fillId="0" borderId="83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 indent="2" readingOrder="1"/>
    </xf>
    <xf numFmtId="0" fontId="34" fillId="11" borderId="0" xfId="8" applyFont="1" applyFill="1" applyAlignment="1" applyProtection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8" fillId="0" borderId="0" xfId="6" applyFont="1" applyAlignment="1">
      <alignment horizontal="left" vertical="top" wrapText="1" indent="2"/>
    </xf>
    <xf numFmtId="0" fontId="13" fillId="0" borderId="0" xfId="6" applyFont="1" applyAlignment="1">
      <alignment horizontal="center" vertical="center" wrapText="1"/>
    </xf>
    <xf numFmtId="0" fontId="28" fillId="0" borderId="0" xfId="6" applyFont="1" applyAlignment="1">
      <alignment horizontal="left" vertical="top" wrapText="1"/>
    </xf>
    <xf numFmtId="0" fontId="13" fillId="0" borderId="0" xfId="6" applyFont="1" applyAlignment="1">
      <alignment horizontal="left" vertical="top" wrapText="1"/>
    </xf>
    <xf numFmtId="0" fontId="4" fillId="0" borderId="6" xfId="6" applyFont="1" applyBorder="1" applyAlignment="1">
      <alignment horizontal="center" vertical="center" wrapText="1"/>
    </xf>
    <xf numFmtId="0" fontId="4" fillId="0" borderId="3" xfId="6" applyBorder="1" applyAlignment="1">
      <alignment horizontal="center" vertical="center" wrapText="1"/>
    </xf>
    <xf numFmtId="0" fontId="17" fillId="0" borderId="70" xfId="6" applyFont="1" applyBorder="1" applyAlignment="1">
      <alignment horizontal="center" vertical="center" wrapText="1"/>
    </xf>
    <xf numFmtId="0" fontId="17" fillId="0" borderId="60" xfId="6" applyFont="1" applyBorder="1" applyAlignment="1">
      <alignment horizontal="center" vertical="center" wrapText="1"/>
    </xf>
    <xf numFmtId="0" fontId="17" fillId="0" borderId="85" xfId="6" applyFont="1" applyBorder="1" applyAlignment="1">
      <alignment horizontal="center" vertical="center" wrapText="1"/>
    </xf>
    <xf numFmtId="0" fontId="13" fillId="0" borderId="14" xfId="6" applyFont="1" applyBorder="1" applyAlignment="1">
      <alignment horizontal="center" vertical="center" wrapText="1"/>
    </xf>
    <xf numFmtId="0" fontId="13" fillId="0" borderId="19" xfId="6" applyFont="1" applyBorder="1" applyAlignment="1">
      <alignment horizontal="center" vertical="center" wrapText="1"/>
    </xf>
    <xf numFmtId="0" fontId="13" fillId="0" borderId="83" xfId="6" applyFont="1" applyBorder="1" applyAlignment="1">
      <alignment horizontal="center" vertical="center" wrapText="1"/>
    </xf>
    <xf numFmtId="0" fontId="16" fillId="0" borderId="0" xfId="6" applyFont="1" applyFill="1" applyBorder="1" applyAlignment="1" applyProtection="1">
      <alignment horizontal="center" vertical="center" wrapText="1"/>
    </xf>
    <xf numFmtId="0" fontId="13" fillId="0" borderId="15" xfId="6" applyFont="1" applyBorder="1" applyAlignment="1">
      <alignment horizontal="center"/>
    </xf>
    <xf numFmtId="0" fontId="13" fillId="0" borderId="20" xfId="6" applyFont="1" applyBorder="1" applyAlignment="1">
      <alignment horizontal="center"/>
    </xf>
    <xf numFmtId="0" fontId="13" fillId="0" borderId="49" xfId="6" applyFont="1" applyBorder="1" applyAlignment="1">
      <alignment horizontal="center"/>
    </xf>
  </cellXfs>
  <cellStyles count="9">
    <cellStyle name="Hyperlink 2" xfId="1"/>
    <cellStyle name="Normal 2" xfId="2"/>
    <cellStyle name="Normal 3" xfId="3"/>
    <cellStyle name="Normal_Sheet1" xfId="4"/>
    <cellStyle name="Normal_Sheet1 2" xfId="5"/>
    <cellStyle name="Нормален" xfId="0" builtinId="0"/>
    <cellStyle name="Нормален 2" xfId="6"/>
    <cellStyle name="Процент" xfId="7" builtinId="5"/>
    <cellStyle name="Хипервръзка" xfId="8" builtinId="8"/>
  </cellStyles>
  <dxfs count="135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366032</xdr:colOff>
      <xdr:row>19</xdr:row>
      <xdr:rowOff>544286</xdr:rowOff>
    </xdr:from>
    <xdr:to>
      <xdr:col>1</xdr:col>
      <xdr:colOff>1238250</xdr:colOff>
      <xdr:row>19</xdr:row>
      <xdr:rowOff>1581150</xdr:rowOff>
    </xdr:to>
    <xdr:pic>
      <xdr:nvPicPr>
        <xdr:cNvPr id="3515" name="Picture 4" descr="j0311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5347607"/>
          <a:ext cx="872218" cy="1036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736146</xdr:colOff>
      <xdr:row>17</xdr:row>
      <xdr:rowOff>681718</xdr:rowOff>
    </xdr:from>
    <xdr:to>
      <xdr:col>1</xdr:col>
      <xdr:colOff>1956707</xdr:colOff>
      <xdr:row>17</xdr:row>
      <xdr:rowOff>1724025</xdr:rowOff>
    </xdr:to>
    <xdr:pic>
      <xdr:nvPicPr>
        <xdr:cNvPr id="1209" name="Picture 4" descr="j0311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932" y="4328432"/>
          <a:ext cx="1220561" cy="1042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51</xdr:row>
      <xdr:rowOff>142875</xdr:rowOff>
    </xdr:from>
    <xdr:to>
      <xdr:col>1</xdr:col>
      <xdr:colOff>1809750</xdr:colOff>
      <xdr:row>59</xdr:row>
      <xdr:rowOff>76200</xdr:rowOff>
    </xdr:to>
    <xdr:pic>
      <xdr:nvPicPr>
        <xdr:cNvPr id="10242" name="Picture 1" descr="j0311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115175"/>
          <a:ext cx="1209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tistika@vss.justice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zoomScaleNormal="100" workbookViewId="0">
      <selection activeCell="A3" sqref="A3:J3"/>
    </sheetView>
  </sheetViews>
  <sheetFormatPr defaultRowHeight="15" x14ac:dyDescent="0.2"/>
  <cols>
    <col min="1" max="8" width="9.140625" style="478"/>
    <col min="9" max="9" width="17.28515625" style="478" customWidth="1"/>
    <col min="10" max="10" width="29.42578125" style="478" customWidth="1"/>
    <col min="11" max="11" width="22.28515625" style="478" customWidth="1"/>
    <col min="12" max="16384" width="9.140625" style="478"/>
  </cols>
  <sheetData>
    <row r="2" spans="1:11" s="474" customFormat="1" ht="15.75" x14ac:dyDescent="0.2">
      <c r="A2" s="530" t="s">
        <v>412</v>
      </c>
      <c r="B2" s="530"/>
      <c r="C2" s="530"/>
      <c r="D2" s="530"/>
      <c r="E2" s="530"/>
      <c r="F2" s="530"/>
      <c r="G2" s="530"/>
      <c r="H2" s="530"/>
      <c r="I2" s="530"/>
      <c r="J2" s="530"/>
      <c r="K2" s="473"/>
    </row>
    <row r="3" spans="1:11" s="476" customFormat="1" ht="15.75" x14ac:dyDescent="0.2">
      <c r="A3" s="530" t="s">
        <v>413</v>
      </c>
      <c r="B3" s="530"/>
      <c r="C3" s="530"/>
      <c r="D3" s="530"/>
      <c r="E3" s="530"/>
      <c r="F3" s="530"/>
      <c r="G3" s="530"/>
      <c r="H3" s="530"/>
      <c r="I3" s="530"/>
      <c r="J3" s="530"/>
      <c r="K3" s="475"/>
    </row>
    <row r="4" spans="1:11" s="476" customFormat="1" ht="15.75" x14ac:dyDescent="0.2">
      <c r="A4" s="530" t="s">
        <v>414</v>
      </c>
      <c r="B4" s="530"/>
      <c r="C4" s="530"/>
      <c r="D4" s="530"/>
      <c r="E4" s="530"/>
      <c r="F4" s="530"/>
      <c r="G4" s="530"/>
      <c r="H4" s="530"/>
      <c r="I4" s="530"/>
      <c r="J4" s="530"/>
      <c r="K4" s="475"/>
    </row>
    <row r="5" spans="1:11" s="476" customFormat="1" ht="15.75" x14ac:dyDescent="0.2">
      <c r="A5" s="530" t="s">
        <v>417</v>
      </c>
      <c r="B5" s="530"/>
      <c r="C5" s="530"/>
      <c r="D5" s="530"/>
      <c r="E5" s="530"/>
      <c r="F5" s="530"/>
      <c r="G5" s="530"/>
      <c r="H5" s="530"/>
      <c r="I5" s="530"/>
      <c r="J5" s="530"/>
      <c r="K5" s="475"/>
    </row>
    <row r="6" spans="1:11" s="476" customFormat="1" ht="15.75" x14ac:dyDescent="0.2">
      <c r="A6" s="530" t="s">
        <v>416</v>
      </c>
      <c r="B6" s="530"/>
      <c r="C6" s="530"/>
      <c r="D6" s="530"/>
      <c r="E6" s="530"/>
      <c r="F6" s="530"/>
      <c r="G6" s="530"/>
      <c r="H6" s="530"/>
      <c r="I6" s="530"/>
      <c r="J6" s="530"/>
      <c r="K6" s="475"/>
    </row>
    <row r="7" spans="1:11" s="476" customFormat="1" ht="15.75" x14ac:dyDescent="0.2">
      <c r="A7" s="530" t="s">
        <v>418</v>
      </c>
      <c r="B7" s="530"/>
      <c r="C7" s="530"/>
      <c r="D7" s="530"/>
      <c r="E7" s="530"/>
      <c r="F7" s="530"/>
      <c r="G7" s="530"/>
      <c r="H7" s="530"/>
      <c r="I7" s="530"/>
      <c r="J7" s="530"/>
      <c r="K7" s="475"/>
    </row>
    <row r="8" spans="1:11" s="476" customFormat="1" ht="15.75" x14ac:dyDescent="0.2">
      <c r="A8" s="530" t="s">
        <v>415</v>
      </c>
      <c r="B8" s="530"/>
      <c r="C8" s="530"/>
      <c r="D8" s="530"/>
      <c r="E8" s="530"/>
      <c r="F8" s="530"/>
      <c r="G8" s="530"/>
      <c r="H8" s="530"/>
      <c r="I8" s="530"/>
      <c r="J8" s="530"/>
      <c r="K8" s="475"/>
    </row>
    <row r="9" spans="1:11" ht="16.5" thickBot="1" x14ac:dyDescent="0.3">
      <c r="A9" s="209"/>
      <c r="B9" s="210"/>
      <c r="C9" s="8"/>
      <c r="D9" s="477"/>
      <c r="E9" s="209"/>
      <c r="F9" s="209"/>
      <c r="G9" s="209"/>
      <c r="H9" s="209"/>
      <c r="I9" s="209"/>
      <c r="J9" s="211"/>
      <c r="K9" s="209"/>
    </row>
    <row r="10" spans="1:11" ht="16.5" thickBot="1" x14ac:dyDescent="0.3">
      <c r="A10" s="527" t="s">
        <v>420</v>
      </c>
      <c r="B10" s="528"/>
      <c r="C10" s="528"/>
      <c r="D10" s="528"/>
      <c r="E10" s="528"/>
      <c r="F10" s="528"/>
      <c r="G10" s="528"/>
      <c r="H10" s="528"/>
      <c r="I10" s="528"/>
      <c r="J10" s="528"/>
      <c r="K10" s="529"/>
    </row>
    <row r="11" spans="1:11" ht="16.5" thickTop="1" x14ac:dyDescent="0.25">
      <c r="A11" s="221"/>
      <c r="B11" s="210"/>
      <c r="C11" s="212"/>
      <c r="D11" s="212"/>
      <c r="E11" s="212"/>
      <c r="F11" s="212"/>
      <c r="G11" s="212"/>
      <c r="H11" s="212"/>
      <c r="I11" s="212"/>
      <c r="J11" s="212"/>
      <c r="K11" s="222"/>
    </row>
    <row r="12" spans="1:11" ht="15.75" x14ac:dyDescent="0.25">
      <c r="A12" s="221"/>
      <c r="B12" s="210"/>
      <c r="C12" s="244" t="s">
        <v>426</v>
      </c>
      <c r="D12" s="244"/>
      <c r="E12" s="244"/>
      <c r="F12" s="244"/>
      <c r="G12" s="244"/>
      <c r="H12" s="244"/>
      <c r="I12" s="244"/>
      <c r="J12" s="244"/>
      <c r="K12" s="222"/>
    </row>
    <row r="13" spans="1:11" ht="15.75" x14ac:dyDescent="0.25">
      <c r="A13" s="221"/>
      <c r="B13" s="210"/>
      <c r="C13" s="244" t="s">
        <v>421</v>
      </c>
      <c r="D13" s="244"/>
      <c r="E13" s="244"/>
      <c r="F13" s="244"/>
      <c r="G13" s="244"/>
      <c r="H13" s="244"/>
      <c r="I13" s="244"/>
      <c r="J13" s="244"/>
      <c r="K13" s="222"/>
    </row>
    <row r="14" spans="1:11" ht="16.5" thickBot="1" x14ac:dyDescent="0.3">
      <c r="A14" s="223"/>
      <c r="B14" s="224"/>
      <c r="C14" s="225"/>
      <c r="D14" s="224"/>
      <c r="E14" s="224"/>
      <c r="F14" s="224"/>
      <c r="G14" s="224"/>
      <c r="H14" s="224"/>
      <c r="I14" s="224"/>
      <c r="J14" s="224"/>
      <c r="K14" s="226"/>
    </row>
    <row r="15" spans="1:11" ht="46.5" customHeight="1" thickTop="1" x14ac:dyDescent="0.2">
      <c r="A15" s="526" t="s">
        <v>574</v>
      </c>
      <c r="B15" s="526"/>
      <c r="C15" s="526"/>
      <c r="D15" s="526"/>
      <c r="E15" s="526"/>
      <c r="F15" s="526"/>
      <c r="G15" s="526"/>
      <c r="H15" s="526"/>
      <c r="I15" s="526"/>
      <c r="J15" s="526"/>
      <c r="K15" s="526"/>
    </row>
    <row r="16" spans="1:11" ht="46.5" customHeight="1" x14ac:dyDescent="0.2">
      <c r="A16" s="526" t="s">
        <v>575</v>
      </c>
      <c r="B16" s="526"/>
      <c r="C16" s="526"/>
      <c r="D16" s="526"/>
      <c r="E16" s="526"/>
      <c r="F16" s="526"/>
      <c r="G16" s="526"/>
      <c r="H16" s="526"/>
      <c r="I16" s="526"/>
      <c r="J16" s="526"/>
      <c r="K16" s="526"/>
    </row>
    <row r="17" spans="1:11" ht="46.5" customHeight="1" x14ac:dyDescent="0.2">
      <c r="A17" s="526" t="s">
        <v>576</v>
      </c>
      <c r="B17" s="526"/>
      <c r="C17" s="526"/>
      <c r="D17" s="526"/>
      <c r="E17" s="526"/>
      <c r="F17" s="526"/>
      <c r="G17" s="526"/>
      <c r="H17" s="526"/>
      <c r="I17" s="526"/>
      <c r="J17" s="526"/>
      <c r="K17" s="526"/>
    </row>
    <row r="18" spans="1:11" ht="46.5" customHeight="1" x14ac:dyDescent="0.2">
      <c r="A18" s="526" t="s">
        <v>577</v>
      </c>
      <c r="B18" s="526"/>
      <c r="C18" s="526"/>
      <c r="D18" s="526"/>
      <c r="E18" s="526"/>
      <c r="F18" s="526"/>
      <c r="G18" s="526"/>
      <c r="H18" s="526"/>
      <c r="I18" s="526"/>
      <c r="J18" s="526"/>
      <c r="K18" s="526"/>
    </row>
    <row r="19" spans="1:11" ht="46.5" customHeight="1" x14ac:dyDescent="0.2">
      <c r="A19" s="526" t="s">
        <v>578</v>
      </c>
      <c r="B19" s="526"/>
      <c r="C19" s="526"/>
      <c r="D19" s="526"/>
      <c r="E19" s="526"/>
      <c r="F19" s="526"/>
      <c r="G19" s="526"/>
      <c r="H19" s="526"/>
      <c r="I19" s="526"/>
      <c r="J19" s="526"/>
      <c r="K19" s="526"/>
    </row>
    <row r="20" spans="1:11" ht="46.5" customHeight="1" x14ac:dyDescent="0.2">
      <c r="A20" s="526" t="s">
        <v>579</v>
      </c>
      <c r="B20" s="526"/>
      <c r="C20" s="526"/>
      <c r="D20" s="526"/>
      <c r="E20" s="526"/>
      <c r="F20" s="526"/>
      <c r="G20" s="526"/>
      <c r="H20" s="526"/>
      <c r="I20" s="526"/>
      <c r="J20" s="526"/>
      <c r="K20" s="526"/>
    </row>
    <row r="21" spans="1:11" ht="46.5" customHeight="1" x14ac:dyDescent="0.2">
      <c r="A21" s="526" t="s">
        <v>580</v>
      </c>
      <c r="B21" s="526"/>
      <c r="C21" s="526"/>
      <c r="D21" s="526"/>
      <c r="E21" s="526"/>
      <c r="F21" s="526"/>
      <c r="G21" s="526"/>
      <c r="H21" s="526"/>
      <c r="I21" s="526"/>
      <c r="J21" s="526"/>
      <c r="K21" s="526"/>
    </row>
    <row r="22" spans="1:11" ht="120" customHeight="1" x14ac:dyDescent="0.2">
      <c r="A22" s="526" t="s">
        <v>589</v>
      </c>
      <c r="B22" s="526"/>
      <c r="C22" s="526"/>
      <c r="D22" s="526"/>
      <c r="E22" s="526"/>
      <c r="F22" s="526"/>
      <c r="G22" s="526"/>
      <c r="H22" s="526"/>
      <c r="I22" s="526"/>
      <c r="J22" s="526"/>
      <c r="K22" s="526"/>
    </row>
    <row r="23" spans="1:11" ht="46.5" customHeight="1" x14ac:dyDescent="0.2">
      <c r="A23" s="526" t="s">
        <v>572</v>
      </c>
      <c r="B23" s="526"/>
      <c r="C23" s="526"/>
      <c r="D23" s="526"/>
      <c r="E23" s="526"/>
      <c r="F23" s="526"/>
      <c r="G23" s="526"/>
      <c r="H23" s="526"/>
      <c r="I23" s="526"/>
      <c r="J23" s="526"/>
      <c r="K23" s="526"/>
    </row>
    <row r="24" spans="1:11" ht="46.5" customHeight="1" x14ac:dyDescent="0.2">
      <c r="A24" s="526" t="s">
        <v>581</v>
      </c>
      <c r="B24" s="526"/>
      <c r="C24" s="526"/>
      <c r="D24" s="526"/>
      <c r="E24" s="526"/>
      <c r="F24" s="526"/>
      <c r="G24" s="526"/>
      <c r="H24" s="526"/>
      <c r="I24" s="526"/>
      <c r="J24" s="526"/>
      <c r="K24" s="526"/>
    </row>
    <row r="25" spans="1:11" ht="46.5" customHeight="1" x14ac:dyDescent="0.2">
      <c r="A25" s="526" t="s">
        <v>573</v>
      </c>
      <c r="B25" s="526"/>
      <c r="C25" s="526"/>
      <c r="D25" s="526"/>
      <c r="E25" s="526"/>
      <c r="F25" s="526"/>
      <c r="G25" s="526"/>
      <c r="H25" s="526"/>
      <c r="I25" s="526"/>
      <c r="J25" s="526"/>
      <c r="K25" s="526"/>
    </row>
    <row r="26" spans="1:11" ht="46.5" customHeight="1" x14ac:dyDescent="0.2">
      <c r="A26" s="526" t="s">
        <v>582</v>
      </c>
      <c r="B26" s="526"/>
      <c r="C26" s="526"/>
      <c r="D26" s="526"/>
      <c r="E26" s="526"/>
      <c r="F26" s="526"/>
      <c r="G26" s="526"/>
      <c r="H26" s="526"/>
      <c r="I26" s="526"/>
      <c r="J26" s="526"/>
      <c r="K26" s="526"/>
    </row>
    <row r="27" spans="1:11" ht="6.75" customHeight="1" x14ac:dyDescent="0.2">
      <c r="A27" s="526"/>
      <c r="B27" s="526"/>
      <c r="C27" s="526"/>
      <c r="D27" s="526"/>
      <c r="E27" s="526"/>
      <c r="F27" s="526"/>
      <c r="G27" s="526"/>
      <c r="H27" s="526"/>
      <c r="I27" s="526"/>
      <c r="J27" s="526"/>
      <c r="K27" s="526"/>
    </row>
    <row r="28" spans="1:11" ht="46.5" customHeight="1" x14ac:dyDescent="0.2">
      <c r="A28" s="526" t="s">
        <v>583</v>
      </c>
      <c r="B28" s="526"/>
      <c r="C28" s="526"/>
      <c r="D28" s="526"/>
      <c r="E28" s="526"/>
      <c r="F28" s="526"/>
      <c r="G28" s="526"/>
      <c r="H28" s="526"/>
      <c r="I28" s="526"/>
      <c r="J28" s="526"/>
      <c r="K28" s="526"/>
    </row>
    <row r="29" spans="1:11" ht="46.5" customHeight="1" x14ac:dyDescent="0.2">
      <c r="A29" s="526" t="s">
        <v>523</v>
      </c>
      <c r="B29" s="526"/>
      <c r="C29" s="526"/>
      <c r="D29" s="526"/>
      <c r="E29" s="526"/>
      <c r="F29" s="526"/>
      <c r="G29" s="526"/>
      <c r="H29" s="526"/>
      <c r="I29" s="526"/>
      <c r="J29" s="526"/>
      <c r="K29" s="526"/>
    </row>
  </sheetData>
  <mergeCells count="23">
    <mergeCell ref="A10:K10"/>
    <mergeCell ref="A2:J2"/>
    <mergeCell ref="A8:J8"/>
    <mergeCell ref="A7:J7"/>
    <mergeCell ref="A6:J6"/>
    <mergeCell ref="A5:J5"/>
    <mergeCell ref="A4:J4"/>
    <mergeCell ref="A3:J3"/>
    <mergeCell ref="A24:K2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5:K25"/>
    <mergeCell ref="A26:K26"/>
    <mergeCell ref="A27:K27"/>
    <mergeCell ref="A28:K28"/>
    <mergeCell ref="A29:K29"/>
  </mergeCells>
  <phoneticPr fontId="0" type="noConversion"/>
  <hyperlinks>
    <hyperlink ref="A2:F2" location="'1.Прил 1_Обобщено'!A1" display="1. Приложение 1 - Обобщен отчет за работата на съда"/>
    <hyperlink ref="A3:F3" location="'2.Прил 2_ГД'!A1" display="2. Приложение 2 - Отчет по граждански дела"/>
    <hyperlink ref="A4" location="'3.Прил 2_НД'!A1" display="3. Приложение 2 - Отчет по наказателни дела"/>
    <hyperlink ref="A5" location="'4.Прил 3_НД-съдии'!A1" display="4. Приложение 3 - Справка за дейността на съдиите по граждански дела"/>
    <hyperlink ref="A6" location="'5.Прил 3_Върнати НД'!A1" display="5. Приложение 3 - Справка за резултатите от върнати обжалвани и протестирани наказателни дела на съдиите"/>
    <hyperlink ref="A7" location="'6.Прил 3_ГД-съдии'!A1" display="6. Приложение 3 - Справка за дейността на съдиите по наказаелни дела"/>
    <hyperlink ref="A8" location="'7.Прил 3_Върнати ГД'!A1" display="7. Приложение 3 - Справка за резултатите от върнати обжалвани и протестирани граждански дела на съдиите"/>
    <hyperlink ref="A29" r:id="rId1" display="mailto:statistika@vss.justice.bg"/>
  </hyperlinks>
  <printOptions horizontalCentered="1" verticalCentered="1"/>
  <pageMargins left="0" right="0" top="0.39370078740157483" bottom="0.39370078740157483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3"/>
  <sheetViews>
    <sheetView topLeftCell="A10" zoomScale="90" zoomScaleNormal="90" workbookViewId="0">
      <selection activeCell="N60" sqref="N60"/>
    </sheetView>
  </sheetViews>
  <sheetFormatPr defaultRowHeight="12.75" x14ac:dyDescent="0.2"/>
  <cols>
    <col min="1" max="1" width="16.85546875" style="368" customWidth="1"/>
    <col min="2" max="2" width="2.7109375" style="368" bestFit="1" customWidth="1"/>
    <col min="3" max="3" width="7.140625" style="368" customWidth="1"/>
    <col min="4" max="4" width="9.5703125" style="368" customWidth="1"/>
    <col min="5" max="5" width="10" style="368" customWidth="1"/>
    <col min="6" max="6" width="10.85546875" style="368" customWidth="1"/>
    <col min="7" max="7" width="13.5703125" style="368" customWidth="1"/>
    <col min="8" max="8" width="9.140625" style="368" customWidth="1"/>
    <col min="9" max="9" width="9.7109375" style="368" customWidth="1"/>
    <col min="10" max="10" width="8.7109375" style="368" customWidth="1"/>
    <col min="11" max="21" width="9.140625" style="368"/>
    <col min="22" max="22" width="12.85546875" style="368" customWidth="1"/>
    <col min="23" max="16384" width="9.140625" style="368"/>
  </cols>
  <sheetData>
    <row r="1" spans="1:22" s="6" customFormat="1" ht="21" customHeight="1" x14ac:dyDescent="0.2">
      <c r="B1" s="556" t="s">
        <v>47</v>
      </c>
      <c r="C1" s="556"/>
      <c r="D1" s="556"/>
      <c r="E1" s="556"/>
      <c r="F1" s="556"/>
      <c r="G1" s="556"/>
      <c r="H1" s="556"/>
      <c r="I1" s="556"/>
      <c r="J1" s="556"/>
      <c r="K1" s="1" t="s">
        <v>621</v>
      </c>
      <c r="L1" s="422" t="s">
        <v>46</v>
      </c>
      <c r="M1" s="28">
        <v>12</v>
      </c>
      <c r="N1" s="568" t="s">
        <v>623</v>
      </c>
      <c r="O1" s="568"/>
      <c r="P1" s="568"/>
      <c r="Q1" s="33"/>
      <c r="R1" s="423"/>
      <c r="S1" s="423"/>
      <c r="T1" s="423"/>
    </row>
    <row r="2" spans="1:22" s="6" customFormat="1" ht="16.5" thickBot="1" x14ac:dyDescent="0.25">
      <c r="A2" s="567" t="s">
        <v>419</v>
      </c>
      <c r="B2" s="567"/>
      <c r="C2" s="569"/>
      <c r="D2" s="569"/>
      <c r="E2" s="570"/>
      <c r="F2" s="570"/>
      <c r="G2" s="570"/>
      <c r="H2" s="570"/>
      <c r="I2" s="569"/>
      <c r="J2" s="569"/>
      <c r="K2" s="569"/>
      <c r="L2" s="569"/>
      <c r="M2" s="569"/>
      <c r="N2" s="424"/>
      <c r="O2" s="424"/>
      <c r="P2" s="425"/>
      <c r="Q2" s="425"/>
      <c r="R2" s="425"/>
      <c r="S2" s="425"/>
      <c r="T2" s="426"/>
      <c r="U2" s="426"/>
      <c r="V2" s="427"/>
    </row>
    <row r="3" spans="1:22" ht="15" customHeight="1" thickBot="1" x14ac:dyDescent="0.25">
      <c r="A3" s="580" t="s">
        <v>49</v>
      </c>
      <c r="B3" s="581"/>
      <c r="C3" s="371"/>
      <c r="D3" s="571" t="s">
        <v>59</v>
      </c>
      <c r="E3" s="574" t="s">
        <v>3</v>
      </c>
      <c r="F3" s="559" t="s">
        <v>526</v>
      </c>
      <c r="G3" s="560"/>
      <c r="H3" s="577" t="s">
        <v>422</v>
      </c>
      <c r="I3" s="372"/>
      <c r="J3" s="534" t="s">
        <v>4</v>
      </c>
      <c r="K3" s="542" t="s">
        <v>0</v>
      </c>
      <c r="L3" s="542"/>
      <c r="M3" s="542"/>
      <c r="N3" s="531" t="s">
        <v>7</v>
      </c>
      <c r="O3" s="542" t="s">
        <v>1</v>
      </c>
      <c r="P3" s="542"/>
      <c r="Q3" s="542"/>
      <c r="R3" s="542"/>
      <c r="S3" s="542"/>
      <c r="T3" s="531" t="s">
        <v>10</v>
      </c>
      <c r="U3" s="534" t="s">
        <v>60</v>
      </c>
      <c r="V3" s="372"/>
    </row>
    <row r="4" spans="1:22" ht="72" customHeight="1" x14ac:dyDescent="0.2">
      <c r="A4" s="582"/>
      <c r="B4" s="583"/>
      <c r="C4" s="373" t="s">
        <v>2</v>
      </c>
      <c r="D4" s="572"/>
      <c r="E4" s="575"/>
      <c r="F4" s="557" t="s">
        <v>525</v>
      </c>
      <c r="G4" s="557" t="s">
        <v>524</v>
      </c>
      <c r="H4" s="578"/>
      <c r="I4" s="374" t="s">
        <v>522</v>
      </c>
      <c r="J4" s="535"/>
      <c r="K4" s="565" t="s">
        <v>5</v>
      </c>
      <c r="L4" s="537" t="s">
        <v>6</v>
      </c>
      <c r="M4" s="538"/>
      <c r="N4" s="532"/>
      <c r="O4" s="561" t="s">
        <v>5</v>
      </c>
      <c r="P4" s="539" t="s">
        <v>31</v>
      </c>
      <c r="Q4" s="539" t="s">
        <v>52</v>
      </c>
      <c r="R4" s="539" t="s">
        <v>8</v>
      </c>
      <c r="S4" s="563" t="s">
        <v>9</v>
      </c>
      <c r="T4" s="532"/>
      <c r="U4" s="535"/>
      <c r="V4" s="374" t="s">
        <v>11</v>
      </c>
    </row>
    <row r="5" spans="1:22" ht="24.75" customHeight="1" thickBot="1" x14ac:dyDescent="0.25">
      <c r="A5" s="584"/>
      <c r="B5" s="585"/>
      <c r="C5" s="375"/>
      <c r="D5" s="573"/>
      <c r="E5" s="576"/>
      <c r="F5" s="558"/>
      <c r="G5" s="558"/>
      <c r="H5" s="579"/>
      <c r="I5" s="376"/>
      <c r="J5" s="536"/>
      <c r="K5" s="566"/>
      <c r="L5" s="377" t="s">
        <v>12</v>
      </c>
      <c r="M5" s="378" t="s">
        <v>13</v>
      </c>
      <c r="N5" s="533"/>
      <c r="O5" s="562"/>
      <c r="P5" s="540"/>
      <c r="Q5" s="540"/>
      <c r="R5" s="541"/>
      <c r="S5" s="564"/>
      <c r="T5" s="533"/>
      <c r="U5" s="536"/>
      <c r="V5" s="374"/>
    </row>
    <row r="6" spans="1:22" ht="13.5" thickBot="1" x14ac:dyDescent="0.25">
      <c r="A6" s="489" t="s">
        <v>50</v>
      </c>
      <c r="B6" s="490"/>
      <c r="C6" s="491" t="s">
        <v>51</v>
      </c>
      <c r="D6" s="492">
        <v>1</v>
      </c>
      <c r="E6" s="493">
        <v>2</v>
      </c>
      <c r="F6" s="494" t="s">
        <v>54</v>
      </c>
      <c r="G6" s="494" t="s">
        <v>400</v>
      </c>
      <c r="H6" s="495">
        <v>3</v>
      </c>
      <c r="I6" s="490">
        <v>4</v>
      </c>
      <c r="J6" s="496">
        <v>5</v>
      </c>
      <c r="K6" s="497">
        <v>6</v>
      </c>
      <c r="L6" s="498" t="s">
        <v>55</v>
      </c>
      <c r="M6" s="492" t="s">
        <v>56</v>
      </c>
      <c r="N6" s="496">
        <v>7</v>
      </c>
      <c r="O6" s="497">
        <v>8</v>
      </c>
      <c r="P6" s="498" t="s">
        <v>470</v>
      </c>
      <c r="Q6" s="498" t="s">
        <v>471</v>
      </c>
      <c r="R6" s="498" t="s">
        <v>472</v>
      </c>
      <c r="S6" s="499" t="s">
        <v>473</v>
      </c>
      <c r="T6" s="496">
        <v>9</v>
      </c>
      <c r="U6" s="496">
        <v>10</v>
      </c>
      <c r="V6" s="490">
        <v>11</v>
      </c>
    </row>
    <row r="7" spans="1:22" x14ac:dyDescent="0.2">
      <c r="A7" s="543" t="s">
        <v>66</v>
      </c>
      <c r="B7" s="543" t="s">
        <v>14</v>
      </c>
      <c r="C7" s="22">
        <v>2013</v>
      </c>
      <c r="D7" s="327"/>
      <c r="E7" s="9"/>
      <c r="F7" s="10"/>
      <c r="G7" s="10"/>
      <c r="H7" s="335"/>
      <c r="I7" s="60">
        <f t="shared" ref="I7:I8" si="0">H7+E7</f>
        <v>0</v>
      </c>
      <c r="J7" s="4">
        <f>D7+I7</f>
        <v>0</v>
      </c>
      <c r="K7" s="34">
        <f>N7+O7</f>
        <v>0</v>
      </c>
      <c r="L7" s="10"/>
      <c r="M7" s="54">
        <f>IF(K7&lt;&gt;0,L7/K7,0)</f>
        <v>0</v>
      </c>
      <c r="N7" s="59"/>
      <c r="O7" s="34">
        <f>SUM(P7:S7)</f>
        <v>0</v>
      </c>
      <c r="P7" s="10"/>
      <c r="Q7" s="10"/>
      <c r="R7" s="10"/>
      <c r="S7" s="30"/>
      <c r="T7" s="59"/>
      <c r="U7" s="4">
        <f>J7-K7</f>
        <v>0</v>
      </c>
      <c r="V7" s="13"/>
    </row>
    <row r="8" spans="1:22" x14ac:dyDescent="0.2">
      <c r="A8" s="544"/>
      <c r="B8" s="546"/>
      <c r="C8" s="23">
        <v>2014</v>
      </c>
      <c r="D8" s="328"/>
      <c r="E8" s="11"/>
      <c r="F8" s="12"/>
      <c r="G8" s="12"/>
      <c r="H8" s="336"/>
      <c r="I8" s="61">
        <f t="shared" si="0"/>
        <v>0</v>
      </c>
      <c r="J8" s="5">
        <f>D8+I8</f>
        <v>0</v>
      </c>
      <c r="K8" s="35">
        <f t="shared" ref="K8:K45" si="1">N8+O8</f>
        <v>0</v>
      </c>
      <c r="L8" s="12"/>
      <c r="M8" s="55">
        <f>IF(K8&lt;&gt;0,L8/K8,0)</f>
        <v>0</v>
      </c>
      <c r="N8" s="53"/>
      <c r="O8" s="35">
        <f>SUM(P8:S8)</f>
        <v>0</v>
      </c>
      <c r="P8" s="12"/>
      <c r="Q8" s="12"/>
      <c r="R8" s="12"/>
      <c r="S8" s="31"/>
      <c r="T8" s="53"/>
      <c r="U8" s="5">
        <f>J8-K8</f>
        <v>0</v>
      </c>
      <c r="V8" s="240"/>
    </row>
    <row r="9" spans="1:22" ht="13.5" thickBot="1" x14ac:dyDescent="0.25">
      <c r="A9" s="545"/>
      <c r="B9" s="547"/>
      <c r="C9" s="24">
        <v>2015</v>
      </c>
      <c r="D9" s="383">
        <f>'6.Прил 3_ГДиАД-съдии'!E9</f>
        <v>44</v>
      </c>
      <c r="E9" s="232">
        <v>129</v>
      </c>
      <c r="F9" s="233">
        <v>0</v>
      </c>
      <c r="G9" s="233">
        <v>0</v>
      </c>
      <c r="H9" s="428">
        <v>2</v>
      </c>
      <c r="I9" s="342">
        <f>H9+E9</f>
        <v>131</v>
      </c>
      <c r="J9" s="229">
        <f>D9+I9</f>
        <v>175</v>
      </c>
      <c r="K9" s="36">
        <f>N9+O9</f>
        <v>146</v>
      </c>
      <c r="L9" s="242">
        <f>'6.Прил 3_ГДиАД-съдии'!BA9</f>
        <v>116</v>
      </c>
      <c r="M9" s="57">
        <f>IF(K9&lt;&gt;0,L9/K9,0)</f>
        <v>0.79452054794520544</v>
      </c>
      <c r="N9" s="241">
        <f>'6.Прил 3_ГДиАД-съдии'!AK9</f>
        <v>101</v>
      </c>
      <c r="O9" s="39">
        <f>SUM(P9:S9)</f>
        <v>45</v>
      </c>
      <c r="P9" s="233">
        <v>0</v>
      </c>
      <c r="Q9" s="233">
        <v>6</v>
      </c>
      <c r="R9" s="233">
        <v>0</v>
      </c>
      <c r="S9" s="230">
        <v>39</v>
      </c>
      <c r="T9" s="234">
        <v>638</v>
      </c>
      <c r="U9" s="26">
        <f>J9-K9</f>
        <v>29</v>
      </c>
      <c r="V9" s="239">
        <v>26</v>
      </c>
    </row>
    <row r="10" spans="1:22" x14ac:dyDescent="0.2">
      <c r="A10" s="532" t="s">
        <v>53</v>
      </c>
      <c r="B10" s="543" t="s">
        <v>15</v>
      </c>
      <c r="C10" s="22">
        <v>2013</v>
      </c>
      <c r="D10" s="329"/>
      <c r="E10" s="15"/>
      <c r="F10" s="16"/>
      <c r="G10" s="16"/>
      <c r="H10" s="341"/>
      <c r="I10" s="63">
        <f t="shared" ref="I10:I27" si="2">H10+E10</f>
        <v>0</v>
      </c>
      <c r="J10" s="17">
        <f t="shared" ref="J10:J54" si="3">D10+I10</f>
        <v>0</v>
      </c>
      <c r="K10" s="37">
        <f t="shared" si="1"/>
        <v>0</v>
      </c>
      <c r="L10" s="16"/>
      <c r="M10" s="56">
        <f>IF(K10&lt;&gt;0,L10/K10,0)</f>
        <v>0</v>
      </c>
      <c r="N10" s="52"/>
      <c r="O10" s="37">
        <f t="shared" ref="O10:O45" si="4">SUM(P10:S10)</f>
        <v>0</v>
      </c>
      <c r="P10" s="16"/>
      <c r="Q10" s="16"/>
      <c r="R10" s="16"/>
      <c r="S10" s="32"/>
      <c r="T10" s="52"/>
      <c r="U10" s="17">
        <f t="shared" ref="U10:U48" si="5">J10-K10</f>
        <v>0</v>
      </c>
      <c r="V10" s="20"/>
    </row>
    <row r="11" spans="1:22" x14ac:dyDescent="0.2">
      <c r="A11" s="532"/>
      <c r="B11" s="546"/>
      <c r="C11" s="23">
        <v>2014</v>
      </c>
      <c r="D11" s="328"/>
      <c r="E11" s="11"/>
      <c r="F11" s="12"/>
      <c r="G11" s="12"/>
      <c r="H11" s="336"/>
      <c r="I11" s="61">
        <f t="shared" si="2"/>
        <v>0</v>
      </c>
      <c r="J11" s="5">
        <f t="shared" si="3"/>
        <v>0</v>
      </c>
      <c r="K11" s="35">
        <f t="shared" si="1"/>
        <v>0</v>
      </c>
      <c r="L11" s="12"/>
      <c r="M11" s="55">
        <f>IF(K11&lt;&gt;0,L11/K11,0)</f>
        <v>0</v>
      </c>
      <c r="N11" s="53"/>
      <c r="O11" s="35">
        <f t="shared" si="4"/>
        <v>0</v>
      </c>
      <c r="P11" s="12"/>
      <c r="Q11" s="12"/>
      <c r="R11" s="12"/>
      <c r="S11" s="31"/>
      <c r="T11" s="53"/>
      <c r="U11" s="5">
        <f t="shared" si="5"/>
        <v>0</v>
      </c>
      <c r="V11" s="14"/>
    </row>
    <row r="12" spans="1:22" ht="13.5" thickBot="1" x14ac:dyDescent="0.25">
      <c r="A12" s="532"/>
      <c r="B12" s="547"/>
      <c r="C12" s="24">
        <v>2015</v>
      </c>
      <c r="D12" s="383">
        <f>'6.Прил 3_ГДиАД-съдии'!F9</f>
        <v>2</v>
      </c>
      <c r="E12" s="235">
        <v>25</v>
      </c>
      <c r="F12" s="236">
        <v>0</v>
      </c>
      <c r="G12" s="236">
        <v>0</v>
      </c>
      <c r="H12" s="340">
        <v>0</v>
      </c>
      <c r="I12" s="342">
        <f t="shared" si="2"/>
        <v>25</v>
      </c>
      <c r="J12" s="18">
        <f t="shared" si="3"/>
        <v>27</v>
      </c>
      <c r="K12" s="38">
        <f>N12+O12</f>
        <v>24</v>
      </c>
      <c r="L12" s="243">
        <f>'6.Прил 3_ГДиАД-съдии'!BB9</f>
        <v>24</v>
      </c>
      <c r="M12" s="58">
        <f t="shared" ref="M12:M54" si="6">IF(K12&lt;&gt;0,L12/K12,0)</f>
        <v>1</v>
      </c>
      <c r="N12" s="384">
        <f>'6.Прил 3_ГДиАД-съдии'!AL9</f>
        <v>17</v>
      </c>
      <c r="O12" s="50">
        <f>SUM(P12:S12)</f>
        <v>7</v>
      </c>
      <c r="P12" s="236">
        <v>0</v>
      </c>
      <c r="Q12" s="236">
        <v>2</v>
      </c>
      <c r="R12" s="236">
        <v>0</v>
      </c>
      <c r="S12" s="231">
        <v>5</v>
      </c>
      <c r="T12" s="237">
        <v>99</v>
      </c>
      <c r="U12" s="26">
        <f>J12-K12</f>
        <v>3</v>
      </c>
      <c r="V12" s="238">
        <v>0</v>
      </c>
    </row>
    <row r="13" spans="1:22" ht="17.25" customHeight="1" x14ac:dyDescent="0.2">
      <c r="A13" s="543" t="s">
        <v>77</v>
      </c>
      <c r="B13" s="543" t="s">
        <v>16</v>
      </c>
      <c r="C13" s="22">
        <v>2013</v>
      </c>
      <c r="D13" s="327"/>
      <c r="E13" s="9"/>
      <c r="F13" s="10"/>
      <c r="G13" s="10"/>
      <c r="H13" s="335"/>
      <c r="I13" s="60">
        <f t="shared" si="2"/>
        <v>0</v>
      </c>
      <c r="J13" s="4">
        <f t="shared" si="3"/>
        <v>0</v>
      </c>
      <c r="K13" s="34">
        <f t="shared" si="1"/>
        <v>0</v>
      </c>
      <c r="L13" s="10"/>
      <c r="M13" s="54">
        <f t="shared" si="6"/>
        <v>0</v>
      </c>
      <c r="N13" s="59"/>
      <c r="O13" s="34">
        <f t="shared" si="4"/>
        <v>0</v>
      </c>
      <c r="P13" s="10"/>
      <c r="Q13" s="10"/>
      <c r="R13" s="10"/>
      <c r="S13" s="30"/>
      <c r="T13" s="59"/>
      <c r="U13" s="4">
        <f t="shared" si="5"/>
        <v>0</v>
      </c>
      <c r="V13" s="13"/>
    </row>
    <row r="14" spans="1:22" ht="15.75" customHeight="1" x14ac:dyDescent="0.2">
      <c r="A14" s="544"/>
      <c r="B14" s="546"/>
      <c r="C14" s="23">
        <v>2014</v>
      </c>
      <c r="D14" s="328"/>
      <c r="E14" s="11"/>
      <c r="F14" s="12"/>
      <c r="G14" s="12"/>
      <c r="H14" s="336"/>
      <c r="I14" s="61">
        <f t="shared" si="2"/>
        <v>0</v>
      </c>
      <c r="J14" s="5">
        <f t="shared" si="3"/>
        <v>0</v>
      </c>
      <c r="K14" s="35">
        <f t="shared" si="1"/>
        <v>0</v>
      </c>
      <c r="L14" s="12"/>
      <c r="M14" s="55">
        <f t="shared" si="6"/>
        <v>0</v>
      </c>
      <c r="N14" s="53"/>
      <c r="O14" s="35">
        <f t="shared" si="4"/>
        <v>0</v>
      </c>
      <c r="P14" s="12"/>
      <c r="Q14" s="12"/>
      <c r="R14" s="12"/>
      <c r="S14" s="31"/>
      <c r="T14" s="53"/>
      <c r="U14" s="5">
        <f t="shared" si="5"/>
        <v>0</v>
      </c>
      <c r="V14" s="14"/>
    </row>
    <row r="15" spans="1:22" ht="13.5" thickBot="1" x14ac:dyDescent="0.25">
      <c r="A15" s="545"/>
      <c r="B15" s="547"/>
      <c r="C15" s="24">
        <v>2015</v>
      </c>
      <c r="D15" s="383">
        <f>'6.Прил 3_ГДиАД-съдии'!G9</f>
        <v>0</v>
      </c>
      <c r="E15" s="232">
        <v>0</v>
      </c>
      <c r="F15" s="233">
        <v>0</v>
      </c>
      <c r="G15" s="233">
        <v>0</v>
      </c>
      <c r="H15" s="339">
        <v>0</v>
      </c>
      <c r="I15" s="342">
        <f t="shared" si="2"/>
        <v>0</v>
      </c>
      <c r="J15" s="26">
        <f t="shared" si="3"/>
        <v>0</v>
      </c>
      <c r="K15" s="25">
        <f>N15+O15</f>
        <v>0</v>
      </c>
      <c r="L15" s="242">
        <f>'6.Прил 3_ГДиАД-съдии'!BC9</f>
        <v>0</v>
      </c>
      <c r="M15" s="57">
        <f t="shared" si="6"/>
        <v>0</v>
      </c>
      <c r="N15" s="241">
        <f>'6.Прил 3_ГДиАД-съдии'!AM9</f>
        <v>0</v>
      </c>
      <c r="O15" s="39">
        <f>SUM(P15:S15)</f>
        <v>0</v>
      </c>
      <c r="P15" s="233">
        <v>0</v>
      </c>
      <c r="Q15" s="233">
        <v>0</v>
      </c>
      <c r="R15" s="233">
        <v>0</v>
      </c>
      <c r="S15" s="230">
        <v>0</v>
      </c>
      <c r="T15" s="234">
        <v>0</v>
      </c>
      <c r="U15" s="26">
        <f>J15-K15</f>
        <v>0</v>
      </c>
      <c r="V15" s="239">
        <v>0</v>
      </c>
    </row>
    <row r="16" spans="1:22" x14ac:dyDescent="0.2">
      <c r="A16" s="543" t="s">
        <v>69</v>
      </c>
      <c r="B16" s="543" t="s">
        <v>17</v>
      </c>
      <c r="C16" s="22">
        <v>2013</v>
      </c>
      <c r="D16" s="329"/>
      <c r="E16" s="15"/>
      <c r="F16" s="16"/>
      <c r="G16" s="16"/>
      <c r="H16" s="341"/>
      <c r="I16" s="63">
        <f t="shared" si="2"/>
        <v>0</v>
      </c>
      <c r="J16" s="17">
        <f t="shared" si="3"/>
        <v>0</v>
      </c>
      <c r="K16" s="37">
        <f t="shared" si="1"/>
        <v>0</v>
      </c>
      <c r="L16" s="16"/>
      <c r="M16" s="56">
        <f t="shared" si="6"/>
        <v>0</v>
      </c>
      <c r="N16" s="52"/>
      <c r="O16" s="37">
        <f t="shared" si="4"/>
        <v>0</v>
      </c>
      <c r="P16" s="16"/>
      <c r="Q16" s="16"/>
      <c r="R16" s="16"/>
      <c r="S16" s="32"/>
      <c r="T16" s="52"/>
      <c r="U16" s="17">
        <f t="shared" si="5"/>
        <v>0</v>
      </c>
      <c r="V16" s="20"/>
    </row>
    <row r="17" spans="1:22" x14ac:dyDescent="0.2">
      <c r="A17" s="546"/>
      <c r="B17" s="546"/>
      <c r="C17" s="23">
        <v>2014</v>
      </c>
      <c r="D17" s="328"/>
      <c r="E17" s="11"/>
      <c r="F17" s="12"/>
      <c r="G17" s="12"/>
      <c r="H17" s="336"/>
      <c r="I17" s="61">
        <f t="shared" si="2"/>
        <v>0</v>
      </c>
      <c r="J17" s="5">
        <f t="shared" si="3"/>
        <v>0</v>
      </c>
      <c r="K17" s="35">
        <f t="shared" si="1"/>
        <v>0</v>
      </c>
      <c r="L17" s="12"/>
      <c r="M17" s="55">
        <f t="shared" si="6"/>
        <v>0</v>
      </c>
      <c r="N17" s="53"/>
      <c r="O17" s="35">
        <f t="shared" si="4"/>
        <v>0</v>
      </c>
      <c r="P17" s="12"/>
      <c r="Q17" s="12"/>
      <c r="R17" s="12"/>
      <c r="S17" s="31"/>
      <c r="T17" s="53"/>
      <c r="U17" s="5">
        <f t="shared" si="5"/>
        <v>0</v>
      </c>
      <c r="V17" s="14"/>
    </row>
    <row r="18" spans="1:22" ht="13.5" thickBot="1" x14ac:dyDescent="0.25">
      <c r="A18" s="547"/>
      <c r="B18" s="547"/>
      <c r="C18" s="24">
        <v>2015</v>
      </c>
      <c r="D18" s="383">
        <f>'6.Прил 3_ГДиАД-съдии'!H9</f>
        <v>2</v>
      </c>
      <c r="E18" s="235">
        <v>89</v>
      </c>
      <c r="F18" s="236">
        <v>0</v>
      </c>
      <c r="G18" s="236">
        <v>0</v>
      </c>
      <c r="H18" s="340">
        <v>0</v>
      </c>
      <c r="I18" s="342">
        <f t="shared" si="2"/>
        <v>89</v>
      </c>
      <c r="J18" s="18">
        <f t="shared" si="3"/>
        <v>91</v>
      </c>
      <c r="K18" s="38">
        <f>N18+O18</f>
        <v>87</v>
      </c>
      <c r="L18" s="243">
        <f>'6.Прил 3_ГДиАД-съдии'!BD9</f>
        <v>87</v>
      </c>
      <c r="M18" s="58">
        <f t="shared" si="6"/>
        <v>1</v>
      </c>
      <c r="N18" s="384">
        <f>'6.Прил 3_ГДиАД-съдии'!AN9</f>
        <v>84</v>
      </c>
      <c r="O18" s="50">
        <f>SUM(P18:S18)</f>
        <v>3</v>
      </c>
      <c r="P18" s="236">
        <v>0</v>
      </c>
      <c r="Q18" s="236">
        <v>0</v>
      </c>
      <c r="R18" s="236">
        <v>0</v>
      </c>
      <c r="S18" s="231">
        <v>3</v>
      </c>
      <c r="T18" s="237">
        <v>120</v>
      </c>
      <c r="U18" s="26">
        <f>J18-K18</f>
        <v>4</v>
      </c>
      <c r="V18" s="238">
        <v>1</v>
      </c>
    </row>
    <row r="19" spans="1:22" x14ac:dyDescent="0.2">
      <c r="A19" s="531" t="s">
        <v>70</v>
      </c>
      <c r="B19" s="543" t="s">
        <v>18</v>
      </c>
      <c r="C19" s="22">
        <v>2013</v>
      </c>
      <c r="D19" s="327"/>
      <c r="E19" s="9"/>
      <c r="F19" s="10"/>
      <c r="G19" s="10"/>
      <c r="H19" s="335"/>
      <c r="I19" s="60">
        <f t="shared" si="2"/>
        <v>0</v>
      </c>
      <c r="J19" s="4">
        <f t="shared" si="3"/>
        <v>0</v>
      </c>
      <c r="K19" s="34">
        <f t="shared" si="1"/>
        <v>0</v>
      </c>
      <c r="L19" s="10"/>
      <c r="M19" s="54">
        <f t="shared" si="6"/>
        <v>0</v>
      </c>
      <c r="N19" s="59"/>
      <c r="O19" s="34">
        <f t="shared" si="4"/>
        <v>0</v>
      </c>
      <c r="P19" s="10"/>
      <c r="Q19" s="10"/>
      <c r="R19" s="10"/>
      <c r="S19" s="30"/>
      <c r="T19" s="59"/>
      <c r="U19" s="4">
        <f t="shared" si="5"/>
        <v>0</v>
      </c>
      <c r="V19" s="13"/>
    </row>
    <row r="20" spans="1:22" x14ac:dyDescent="0.2">
      <c r="A20" s="532"/>
      <c r="B20" s="546"/>
      <c r="C20" s="23">
        <v>2014</v>
      </c>
      <c r="D20" s="328"/>
      <c r="E20" s="11"/>
      <c r="F20" s="12"/>
      <c r="G20" s="12"/>
      <c r="H20" s="336"/>
      <c r="I20" s="61">
        <f t="shared" si="2"/>
        <v>0</v>
      </c>
      <c r="J20" s="5">
        <f t="shared" si="3"/>
        <v>0</v>
      </c>
      <c r="K20" s="35">
        <f t="shared" si="1"/>
        <v>0</v>
      </c>
      <c r="L20" s="12"/>
      <c r="M20" s="55">
        <f t="shared" si="6"/>
        <v>0</v>
      </c>
      <c r="N20" s="53"/>
      <c r="O20" s="35">
        <f t="shared" si="4"/>
        <v>0</v>
      </c>
      <c r="P20" s="12"/>
      <c r="Q20" s="12"/>
      <c r="R20" s="12"/>
      <c r="S20" s="31"/>
      <c r="T20" s="53"/>
      <c r="U20" s="5">
        <f t="shared" si="5"/>
        <v>0</v>
      </c>
      <c r="V20" s="14"/>
    </row>
    <row r="21" spans="1:22" ht="13.5" thickBot="1" x14ac:dyDescent="0.25">
      <c r="A21" s="533"/>
      <c r="B21" s="548"/>
      <c r="C21" s="24">
        <v>2015</v>
      </c>
      <c r="D21" s="383">
        <f>'6.Прил 3_ГДиАД-съдии'!I9</f>
        <v>4</v>
      </c>
      <c r="E21" s="232">
        <v>504</v>
      </c>
      <c r="F21" s="233">
        <v>1</v>
      </c>
      <c r="G21" s="233">
        <v>0</v>
      </c>
      <c r="H21" s="339">
        <v>0</v>
      </c>
      <c r="I21" s="342">
        <f t="shared" si="2"/>
        <v>504</v>
      </c>
      <c r="J21" s="26">
        <f t="shared" si="3"/>
        <v>508</v>
      </c>
      <c r="K21" s="36">
        <f>N21+O21</f>
        <v>508</v>
      </c>
      <c r="L21" s="243">
        <f>'6.Прил 3_ГДиАД-съдии'!BE9</f>
        <v>508</v>
      </c>
      <c r="M21" s="57">
        <f t="shared" si="6"/>
        <v>1</v>
      </c>
      <c r="N21" s="384">
        <f>'6.Прил 3_ГДиАД-съдии'!AO9</f>
        <v>474</v>
      </c>
      <c r="O21" s="39">
        <f>SUM(P21:S21)</f>
        <v>34</v>
      </c>
      <c r="P21" s="233">
        <v>0</v>
      </c>
      <c r="Q21" s="233">
        <v>0</v>
      </c>
      <c r="R21" s="233">
        <v>0</v>
      </c>
      <c r="S21" s="230">
        <v>34</v>
      </c>
      <c r="T21" s="234">
        <v>612</v>
      </c>
      <c r="U21" s="26">
        <f>J21-K21</f>
        <v>0</v>
      </c>
      <c r="V21" s="239">
        <v>4</v>
      </c>
    </row>
    <row r="22" spans="1:22" x14ac:dyDescent="0.2">
      <c r="A22" s="531" t="s">
        <v>62</v>
      </c>
      <c r="B22" s="543" t="s">
        <v>19</v>
      </c>
      <c r="C22" s="22">
        <v>2013</v>
      </c>
      <c r="D22" s="327"/>
      <c r="E22" s="15"/>
      <c r="F22" s="16"/>
      <c r="G22" s="16"/>
      <c r="H22" s="341"/>
      <c r="I22" s="63">
        <f t="shared" si="2"/>
        <v>0</v>
      </c>
      <c r="J22" s="17">
        <f t="shared" si="3"/>
        <v>0</v>
      </c>
      <c r="K22" s="37">
        <f t="shared" si="1"/>
        <v>0</v>
      </c>
      <c r="L22" s="10"/>
      <c r="M22" s="56">
        <f t="shared" si="6"/>
        <v>0</v>
      </c>
      <c r="N22" s="59"/>
      <c r="O22" s="37">
        <f t="shared" si="4"/>
        <v>0</v>
      </c>
      <c r="P22" s="10"/>
      <c r="Q22" s="10"/>
      <c r="R22" s="10"/>
      <c r="S22" s="30"/>
      <c r="T22" s="59"/>
      <c r="U22" s="17">
        <f t="shared" si="5"/>
        <v>0</v>
      </c>
      <c r="V22" s="13"/>
    </row>
    <row r="23" spans="1:22" x14ac:dyDescent="0.2">
      <c r="A23" s="532"/>
      <c r="B23" s="546"/>
      <c r="C23" s="23">
        <v>2014</v>
      </c>
      <c r="D23" s="328"/>
      <c r="E23" s="11"/>
      <c r="F23" s="12"/>
      <c r="G23" s="12"/>
      <c r="H23" s="336"/>
      <c r="I23" s="61">
        <f t="shared" si="2"/>
        <v>0</v>
      </c>
      <c r="J23" s="5">
        <f t="shared" si="3"/>
        <v>0</v>
      </c>
      <c r="K23" s="35">
        <f t="shared" si="1"/>
        <v>0</v>
      </c>
      <c r="L23" s="12"/>
      <c r="M23" s="55">
        <f t="shared" si="6"/>
        <v>0</v>
      </c>
      <c r="N23" s="53"/>
      <c r="O23" s="35">
        <f t="shared" si="4"/>
        <v>0</v>
      </c>
      <c r="P23" s="12"/>
      <c r="Q23" s="12"/>
      <c r="R23" s="12"/>
      <c r="S23" s="31"/>
      <c r="T23" s="53"/>
      <c r="U23" s="5">
        <f t="shared" si="5"/>
        <v>0</v>
      </c>
      <c r="V23" s="14"/>
    </row>
    <row r="24" spans="1:22" ht="13.5" thickBot="1" x14ac:dyDescent="0.25">
      <c r="A24" s="533"/>
      <c r="B24" s="548"/>
      <c r="C24" s="24">
        <v>2015</v>
      </c>
      <c r="D24" s="383">
        <f>'6.Прил 3_ГДиАД-съдии'!J9</f>
        <v>1</v>
      </c>
      <c r="E24" s="235">
        <v>2</v>
      </c>
      <c r="F24" s="236">
        <v>0</v>
      </c>
      <c r="G24" s="236">
        <v>0</v>
      </c>
      <c r="H24" s="340">
        <v>0</v>
      </c>
      <c r="I24" s="342">
        <f t="shared" si="2"/>
        <v>2</v>
      </c>
      <c r="J24" s="18">
        <f t="shared" si="3"/>
        <v>3</v>
      </c>
      <c r="K24" s="36">
        <f>N24+O24</f>
        <v>2</v>
      </c>
      <c r="L24" s="242">
        <f>'6.Прил 3_ГДиАД-съдии'!BF9</f>
        <v>2</v>
      </c>
      <c r="M24" s="58">
        <f t="shared" si="6"/>
        <v>1</v>
      </c>
      <c r="N24" s="241">
        <f>'6.Прил 3_ГДиАД-съдии'!AP9</f>
        <v>2</v>
      </c>
      <c r="O24" s="50">
        <f>SUM(P24:S24)</f>
        <v>0</v>
      </c>
      <c r="P24" s="233">
        <v>0</v>
      </c>
      <c r="Q24" s="233">
        <v>0</v>
      </c>
      <c r="R24" s="233">
        <v>0</v>
      </c>
      <c r="S24" s="230">
        <v>0</v>
      </c>
      <c r="T24" s="234">
        <v>8</v>
      </c>
      <c r="U24" s="26">
        <f>J24-K24</f>
        <v>1</v>
      </c>
      <c r="V24" s="239">
        <v>1</v>
      </c>
    </row>
    <row r="25" spans="1:22" x14ac:dyDescent="0.2">
      <c r="A25" s="532" t="s">
        <v>63</v>
      </c>
      <c r="B25" s="543" t="s">
        <v>20</v>
      </c>
      <c r="C25" s="22">
        <v>2013</v>
      </c>
      <c r="D25" s="327"/>
      <c r="E25" s="9"/>
      <c r="F25" s="10"/>
      <c r="G25" s="10"/>
      <c r="H25" s="335"/>
      <c r="I25" s="60">
        <f t="shared" si="2"/>
        <v>0</v>
      </c>
      <c r="J25" s="4">
        <f t="shared" si="3"/>
        <v>0</v>
      </c>
      <c r="K25" s="34">
        <f t="shared" si="1"/>
        <v>0</v>
      </c>
      <c r="L25" s="10"/>
      <c r="M25" s="54">
        <f t="shared" si="6"/>
        <v>0</v>
      </c>
      <c r="N25" s="59"/>
      <c r="O25" s="34">
        <f t="shared" si="4"/>
        <v>0</v>
      </c>
      <c r="P25" s="10"/>
      <c r="Q25" s="10"/>
      <c r="R25" s="10"/>
      <c r="S25" s="30"/>
      <c r="T25" s="59"/>
      <c r="U25" s="4">
        <f t="shared" si="5"/>
        <v>0</v>
      </c>
      <c r="V25" s="13"/>
    </row>
    <row r="26" spans="1:22" x14ac:dyDescent="0.2">
      <c r="A26" s="532"/>
      <c r="B26" s="546"/>
      <c r="C26" s="23">
        <v>2014</v>
      </c>
      <c r="D26" s="328"/>
      <c r="E26" s="11"/>
      <c r="F26" s="12"/>
      <c r="G26" s="12"/>
      <c r="H26" s="336"/>
      <c r="I26" s="61">
        <f t="shared" si="2"/>
        <v>0</v>
      </c>
      <c r="J26" s="5">
        <f t="shared" si="3"/>
        <v>0</v>
      </c>
      <c r="K26" s="35">
        <f t="shared" si="1"/>
        <v>0</v>
      </c>
      <c r="L26" s="12"/>
      <c r="M26" s="55">
        <f t="shared" si="6"/>
        <v>0</v>
      </c>
      <c r="N26" s="53"/>
      <c r="O26" s="35">
        <f t="shared" si="4"/>
        <v>0</v>
      </c>
      <c r="P26" s="12"/>
      <c r="Q26" s="12"/>
      <c r="R26" s="12"/>
      <c r="S26" s="31"/>
      <c r="T26" s="53"/>
      <c r="U26" s="5">
        <f t="shared" si="5"/>
        <v>0</v>
      </c>
      <c r="V26" s="14"/>
    </row>
    <row r="27" spans="1:22" ht="13.5" thickBot="1" x14ac:dyDescent="0.25">
      <c r="A27" s="532"/>
      <c r="B27" s="547"/>
      <c r="C27" s="24">
        <v>2015</v>
      </c>
      <c r="D27" s="383">
        <f>'6.Прил 3_ГДиАД-съдии'!K9</f>
        <v>2</v>
      </c>
      <c r="E27" s="232">
        <v>45</v>
      </c>
      <c r="F27" s="233">
        <v>0</v>
      </c>
      <c r="G27" s="233">
        <v>0</v>
      </c>
      <c r="H27" s="339">
        <v>0</v>
      </c>
      <c r="I27" s="342">
        <f t="shared" si="2"/>
        <v>45</v>
      </c>
      <c r="J27" s="18">
        <f t="shared" si="3"/>
        <v>47</v>
      </c>
      <c r="K27" s="36">
        <f>N27+O27</f>
        <v>47</v>
      </c>
      <c r="L27" s="243">
        <f>'6.Прил 3_ГДиАД-съдии'!BG9</f>
        <v>47</v>
      </c>
      <c r="M27" s="58">
        <f t="shared" si="6"/>
        <v>1</v>
      </c>
      <c r="N27" s="384">
        <f>'6.Прил 3_ГДиАД-съдии'!AQ9</f>
        <v>42</v>
      </c>
      <c r="O27" s="50">
        <f>SUM(P27:S27)</f>
        <v>5</v>
      </c>
      <c r="P27" s="236">
        <v>0</v>
      </c>
      <c r="Q27" s="236">
        <v>0</v>
      </c>
      <c r="R27" s="236">
        <v>0</v>
      </c>
      <c r="S27" s="231">
        <v>5</v>
      </c>
      <c r="T27" s="237">
        <v>102</v>
      </c>
      <c r="U27" s="26">
        <f>J27-K27</f>
        <v>0</v>
      </c>
      <c r="V27" s="238">
        <v>0</v>
      </c>
    </row>
    <row r="28" spans="1:22" x14ac:dyDescent="0.2">
      <c r="A28" s="549" t="s">
        <v>32</v>
      </c>
      <c r="B28" s="543" t="s">
        <v>40</v>
      </c>
      <c r="C28" s="22">
        <v>2013</v>
      </c>
      <c r="D28" s="330">
        <f>D7+D10+D13+D16+D19+D22+D25</f>
        <v>0</v>
      </c>
      <c r="E28" s="348">
        <f t="shared" ref="E28:V30" si="7">E7+E10+E13+E16+E19+E22+E25</f>
        <v>0</v>
      </c>
      <c r="F28" s="334">
        <f t="shared" si="7"/>
        <v>0</v>
      </c>
      <c r="G28" s="334">
        <f>G7+G10+G13+G16+G19+G22+G25</f>
        <v>0</v>
      </c>
      <c r="H28" s="349">
        <f t="shared" ref="H28:I30" si="8">H7+H10+H13+H16+H19+H22+H25</f>
        <v>0</v>
      </c>
      <c r="I28" s="60">
        <f t="shared" si="8"/>
        <v>0</v>
      </c>
      <c r="J28" s="4">
        <f t="shared" si="3"/>
        <v>0</v>
      </c>
      <c r="K28" s="34">
        <f t="shared" si="7"/>
        <v>0</v>
      </c>
      <c r="L28" s="41">
        <f t="shared" si="7"/>
        <v>0</v>
      </c>
      <c r="M28" s="54">
        <f t="shared" si="6"/>
        <v>0</v>
      </c>
      <c r="N28" s="4">
        <f t="shared" si="7"/>
        <v>0</v>
      </c>
      <c r="O28" s="34">
        <f t="shared" si="7"/>
        <v>0</v>
      </c>
      <c r="P28" s="41">
        <f t="shared" si="7"/>
        <v>0</v>
      </c>
      <c r="Q28" s="41">
        <f t="shared" si="7"/>
        <v>0</v>
      </c>
      <c r="R28" s="41">
        <f t="shared" si="7"/>
        <v>0</v>
      </c>
      <c r="S28" s="44">
        <f t="shared" si="7"/>
        <v>0</v>
      </c>
      <c r="T28" s="4">
        <f t="shared" si="7"/>
        <v>0</v>
      </c>
      <c r="U28" s="4">
        <f t="shared" si="7"/>
        <v>0</v>
      </c>
      <c r="V28" s="60">
        <f t="shared" si="7"/>
        <v>0</v>
      </c>
    </row>
    <row r="29" spans="1:22" x14ac:dyDescent="0.2">
      <c r="A29" s="550"/>
      <c r="B29" s="546"/>
      <c r="C29" s="23">
        <v>2014</v>
      </c>
      <c r="D29" s="331">
        <f>D8+D11+D14+D17+D20+D23+D26</f>
        <v>0</v>
      </c>
      <c r="E29" s="3">
        <f t="shared" si="7"/>
        <v>0</v>
      </c>
      <c r="F29" s="40">
        <f t="shared" si="7"/>
        <v>0</v>
      </c>
      <c r="G29" s="40">
        <f>G8+G11+G14+G17+G20+G23+G26</f>
        <v>0</v>
      </c>
      <c r="H29" s="337">
        <f t="shared" si="8"/>
        <v>0</v>
      </c>
      <c r="I29" s="61">
        <f t="shared" si="8"/>
        <v>0</v>
      </c>
      <c r="J29" s="5">
        <f t="shared" si="3"/>
        <v>0</v>
      </c>
      <c r="K29" s="35">
        <f t="shared" si="7"/>
        <v>0</v>
      </c>
      <c r="L29" s="40">
        <f t="shared" si="7"/>
        <v>0</v>
      </c>
      <c r="M29" s="55">
        <f t="shared" si="6"/>
        <v>0</v>
      </c>
      <c r="N29" s="5">
        <f t="shared" si="7"/>
        <v>0</v>
      </c>
      <c r="O29" s="35">
        <f t="shared" si="7"/>
        <v>0</v>
      </c>
      <c r="P29" s="40">
        <f t="shared" si="7"/>
        <v>0</v>
      </c>
      <c r="Q29" s="40">
        <f t="shared" si="7"/>
        <v>0</v>
      </c>
      <c r="R29" s="40">
        <f t="shared" si="7"/>
        <v>0</v>
      </c>
      <c r="S29" s="45">
        <f t="shared" si="7"/>
        <v>0</v>
      </c>
      <c r="T29" s="5">
        <f t="shared" si="7"/>
        <v>0</v>
      </c>
      <c r="U29" s="5">
        <f t="shared" si="7"/>
        <v>0</v>
      </c>
      <c r="V29" s="61">
        <f t="shared" si="7"/>
        <v>0</v>
      </c>
    </row>
    <row r="30" spans="1:22" ht="13.5" thickBot="1" x14ac:dyDescent="0.25">
      <c r="A30" s="551"/>
      <c r="B30" s="547"/>
      <c r="C30" s="24">
        <v>2015</v>
      </c>
      <c r="D30" s="385">
        <f>D9+D12+D15+D18+D21+D24+D27</f>
        <v>55</v>
      </c>
      <c r="E30" s="27">
        <f>E9+E12+E15+E18+E21+E24+E27</f>
        <v>794</v>
      </c>
      <c r="F30" s="43">
        <f t="shared" si="7"/>
        <v>1</v>
      </c>
      <c r="G30" s="43">
        <f>G9+G12+G15+G18+G21+G24+G27</f>
        <v>0</v>
      </c>
      <c r="H30" s="350">
        <f t="shared" si="8"/>
        <v>2</v>
      </c>
      <c r="I30" s="342">
        <f t="shared" si="8"/>
        <v>796</v>
      </c>
      <c r="J30" s="26">
        <f t="shared" si="3"/>
        <v>851</v>
      </c>
      <c r="K30" s="39">
        <f>K9+K12+K15+K18+K21+K24+K27</f>
        <v>814</v>
      </c>
      <c r="L30" s="42">
        <f>L9+L12+L15+L18+L21+L24+L27</f>
        <v>784</v>
      </c>
      <c r="M30" s="57">
        <f t="shared" si="6"/>
        <v>0.96314496314496312</v>
      </c>
      <c r="N30" s="26">
        <f>N9+N12+N15+N18+N21+N24+N27</f>
        <v>720</v>
      </c>
      <c r="O30" s="39">
        <f>O9+O12+O15+O18+O21+O24+O27</f>
        <v>94</v>
      </c>
      <c r="P30" s="42">
        <f t="shared" si="7"/>
        <v>0</v>
      </c>
      <c r="Q30" s="42">
        <f t="shared" si="7"/>
        <v>8</v>
      </c>
      <c r="R30" s="42">
        <f t="shared" si="7"/>
        <v>0</v>
      </c>
      <c r="S30" s="46">
        <f t="shared" si="7"/>
        <v>86</v>
      </c>
      <c r="T30" s="26">
        <f t="shared" si="7"/>
        <v>1579</v>
      </c>
      <c r="U30" s="26">
        <f>U9+U12+U15+U18+U21+U24+U27</f>
        <v>37</v>
      </c>
      <c r="V30" s="62">
        <f t="shared" si="7"/>
        <v>32</v>
      </c>
    </row>
    <row r="31" spans="1:22" x14ac:dyDescent="0.2">
      <c r="A31" s="543" t="s">
        <v>75</v>
      </c>
      <c r="B31" s="543" t="s">
        <v>21</v>
      </c>
      <c r="C31" s="22">
        <v>2013</v>
      </c>
      <c r="D31" s="329"/>
      <c r="E31" s="9"/>
      <c r="F31" s="10"/>
      <c r="G31" s="10"/>
      <c r="H31" s="335"/>
      <c r="I31" s="63">
        <f>H31+E31</f>
        <v>0</v>
      </c>
      <c r="J31" s="17">
        <f>D31+I31</f>
        <v>0</v>
      </c>
      <c r="K31" s="37">
        <f t="shared" si="1"/>
        <v>0</v>
      </c>
      <c r="L31" s="16"/>
      <c r="M31" s="56">
        <f t="shared" si="6"/>
        <v>0</v>
      </c>
      <c r="N31" s="52"/>
      <c r="O31" s="37">
        <f t="shared" si="4"/>
        <v>0</v>
      </c>
      <c r="P31" s="16"/>
      <c r="Q31" s="16"/>
      <c r="R31" s="16"/>
      <c r="S31" s="32"/>
      <c r="T31" s="52"/>
      <c r="U31" s="17">
        <f t="shared" si="5"/>
        <v>0</v>
      </c>
      <c r="V31" s="20"/>
    </row>
    <row r="32" spans="1:22" x14ac:dyDescent="0.2">
      <c r="A32" s="546"/>
      <c r="B32" s="546"/>
      <c r="C32" s="23">
        <v>2014</v>
      </c>
      <c r="D32" s="328"/>
      <c r="E32" s="11"/>
      <c r="F32" s="12"/>
      <c r="G32" s="12"/>
      <c r="H32" s="336"/>
      <c r="I32" s="61">
        <f t="shared" ref="I32:I48" si="9">H32+E32</f>
        <v>0</v>
      </c>
      <c r="J32" s="5">
        <f t="shared" si="3"/>
        <v>0</v>
      </c>
      <c r="K32" s="35">
        <f t="shared" si="1"/>
        <v>0</v>
      </c>
      <c r="L32" s="12"/>
      <c r="M32" s="55">
        <f t="shared" si="6"/>
        <v>0</v>
      </c>
      <c r="N32" s="53"/>
      <c r="O32" s="35">
        <f>SUM(P32:S32)</f>
        <v>0</v>
      </c>
      <c r="P32" s="12"/>
      <c r="Q32" s="12"/>
      <c r="R32" s="12"/>
      <c r="S32" s="31"/>
      <c r="T32" s="53"/>
      <c r="U32" s="5">
        <f t="shared" si="5"/>
        <v>0</v>
      </c>
      <c r="V32" s="14"/>
    </row>
    <row r="33" spans="1:22" ht="13.5" thickBot="1" x14ac:dyDescent="0.25">
      <c r="A33" s="547"/>
      <c r="B33" s="547"/>
      <c r="C33" s="24">
        <v>2015</v>
      </c>
      <c r="D33" s="386">
        <f>'4.Прил 3_НД-съдии'!E8</f>
        <v>7</v>
      </c>
      <c r="E33" s="351">
        <v>108</v>
      </c>
      <c r="F33" s="233">
        <v>1</v>
      </c>
      <c r="G33" s="233">
        <v>0</v>
      </c>
      <c r="H33" s="339">
        <v>1</v>
      </c>
      <c r="I33" s="342">
        <f t="shared" si="9"/>
        <v>109</v>
      </c>
      <c r="J33" s="18">
        <f t="shared" si="3"/>
        <v>116</v>
      </c>
      <c r="K33" s="218">
        <f>N33+O33</f>
        <v>112</v>
      </c>
      <c r="L33" s="387">
        <f>'4.Прил 3_НД-съдии'!AO8</f>
        <v>102</v>
      </c>
      <c r="M33" s="58">
        <f t="shared" si="6"/>
        <v>0.9107142857142857</v>
      </c>
      <c r="N33" s="388">
        <f>'4.Прил 3_НД-съдии'!AC8</f>
        <v>31</v>
      </c>
      <c r="O33" s="50">
        <f>SUM(P33:S33)</f>
        <v>81</v>
      </c>
      <c r="P33" s="236">
        <v>33</v>
      </c>
      <c r="Q33" s="236">
        <v>44</v>
      </c>
      <c r="R33" s="236">
        <v>3</v>
      </c>
      <c r="S33" s="231">
        <v>1</v>
      </c>
      <c r="T33" s="237">
        <v>466</v>
      </c>
      <c r="U33" s="18">
        <f t="shared" si="5"/>
        <v>4</v>
      </c>
      <c r="V33" s="389">
        <f>'3.Прил 2_НД'!R47</f>
        <v>9</v>
      </c>
    </row>
    <row r="34" spans="1:22" x14ac:dyDescent="0.2">
      <c r="A34" s="543" t="s">
        <v>76</v>
      </c>
      <c r="B34" s="543" t="s">
        <v>23</v>
      </c>
      <c r="C34" s="22">
        <v>2013</v>
      </c>
      <c r="D34" s="327"/>
      <c r="E34" s="15"/>
      <c r="F34" s="16"/>
      <c r="G34" s="16"/>
      <c r="H34" s="341"/>
      <c r="I34" s="60">
        <f t="shared" si="9"/>
        <v>0</v>
      </c>
      <c r="J34" s="4">
        <f t="shared" si="3"/>
        <v>0</v>
      </c>
      <c r="K34" s="34">
        <f t="shared" si="1"/>
        <v>0</v>
      </c>
      <c r="L34" s="10"/>
      <c r="M34" s="54">
        <f t="shared" si="6"/>
        <v>0</v>
      </c>
      <c r="N34" s="59"/>
      <c r="O34" s="34">
        <f t="shared" si="4"/>
        <v>0</v>
      </c>
      <c r="P34" s="10"/>
      <c r="Q34" s="10"/>
      <c r="R34" s="10"/>
      <c r="S34" s="30"/>
      <c r="T34" s="59"/>
      <c r="U34" s="4">
        <f t="shared" si="5"/>
        <v>0</v>
      </c>
      <c r="V34" s="13"/>
    </row>
    <row r="35" spans="1:22" x14ac:dyDescent="0.2">
      <c r="A35" s="546"/>
      <c r="B35" s="546"/>
      <c r="C35" s="23">
        <v>2014</v>
      </c>
      <c r="D35" s="328"/>
      <c r="E35" s="11"/>
      <c r="F35" s="12"/>
      <c r="G35" s="12"/>
      <c r="H35" s="336"/>
      <c r="I35" s="61">
        <f t="shared" si="9"/>
        <v>0</v>
      </c>
      <c r="J35" s="5">
        <f t="shared" si="3"/>
        <v>0</v>
      </c>
      <c r="K35" s="35">
        <f t="shared" si="1"/>
        <v>0</v>
      </c>
      <c r="L35" s="12"/>
      <c r="M35" s="55">
        <f t="shared" si="6"/>
        <v>0</v>
      </c>
      <c r="N35" s="53"/>
      <c r="O35" s="35">
        <f t="shared" si="4"/>
        <v>0</v>
      </c>
      <c r="P35" s="12"/>
      <c r="Q35" s="12"/>
      <c r="R35" s="12"/>
      <c r="S35" s="31"/>
      <c r="T35" s="53"/>
      <c r="U35" s="5">
        <f t="shared" si="5"/>
        <v>0</v>
      </c>
      <c r="V35" s="21"/>
    </row>
    <row r="36" spans="1:22" ht="13.5" thickBot="1" x14ac:dyDescent="0.25">
      <c r="A36" s="547"/>
      <c r="B36" s="547"/>
      <c r="C36" s="24">
        <v>2015</v>
      </c>
      <c r="D36" s="383">
        <f>'4.Прил 3_НД-съдии'!F8</f>
        <v>1</v>
      </c>
      <c r="E36" s="344">
        <v>3</v>
      </c>
      <c r="F36" s="236">
        <v>1</v>
      </c>
      <c r="G36" s="236">
        <v>0</v>
      </c>
      <c r="H36" s="340">
        <v>0</v>
      </c>
      <c r="I36" s="342">
        <f t="shared" si="9"/>
        <v>3</v>
      </c>
      <c r="J36" s="26">
        <f t="shared" si="3"/>
        <v>4</v>
      </c>
      <c r="K36" s="315">
        <f t="shared" si="1"/>
        <v>3</v>
      </c>
      <c r="L36" s="390">
        <f>'4.Прил 3_НД-съдии'!AP8</f>
        <v>1</v>
      </c>
      <c r="M36" s="57">
        <f t="shared" si="6"/>
        <v>0.33333333333333331</v>
      </c>
      <c r="N36" s="391">
        <f>'4.Прил 3_НД-съдии'!AD8</f>
        <v>2</v>
      </c>
      <c r="O36" s="39">
        <f t="shared" si="4"/>
        <v>1</v>
      </c>
      <c r="P36" s="233">
        <v>0</v>
      </c>
      <c r="Q36" s="233">
        <v>0</v>
      </c>
      <c r="R36" s="233">
        <v>0</v>
      </c>
      <c r="S36" s="230">
        <v>1</v>
      </c>
      <c r="T36" s="234">
        <v>15</v>
      </c>
      <c r="U36" s="26">
        <f t="shared" si="5"/>
        <v>1</v>
      </c>
      <c r="V36" s="392">
        <f>'3.Прил 2_НД'!R48</f>
        <v>2</v>
      </c>
    </row>
    <row r="37" spans="1:22" x14ac:dyDescent="0.2">
      <c r="A37" s="543" t="s">
        <v>71</v>
      </c>
      <c r="B37" s="543" t="s">
        <v>24</v>
      </c>
      <c r="C37" s="22">
        <v>2013</v>
      </c>
      <c r="D37" s="329"/>
      <c r="E37" s="9"/>
      <c r="F37" s="10"/>
      <c r="G37" s="10"/>
      <c r="H37" s="335"/>
      <c r="I37" s="63">
        <f t="shared" si="9"/>
        <v>0</v>
      </c>
      <c r="J37" s="17">
        <f t="shared" si="3"/>
        <v>0</v>
      </c>
      <c r="K37" s="37">
        <f t="shared" si="1"/>
        <v>0</v>
      </c>
      <c r="L37" s="16"/>
      <c r="M37" s="56">
        <f t="shared" si="6"/>
        <v>0</v>
      </c>
      <c r="N37" s="52"/>
      <c r="O37" s="37">
        <f>SUM(P37:S37)</f>
        <v>0</v>
      </c>
      <c r="P37" s="16"/>
      <c r="Q37" s="16"/>
      <c r="R37" s="16"/>
      <c r="S37" s="32"/>
      <c r="T37" s="52"/>
      <c r="U37" s="17">
        <f t="shared" si="5"/>
        <v>0</v>
      </c>
      <c r="V37" s="20"/>
    </row>
    <row r="38" spans="1:22" x14ac:dyDescent="0.2">
      <c r="A38" s="546"/>
      <c r="B38" s="546"/>
      <c r="C38" s="23">
        <v>2014</v>
      </c>
      <c r="D38" s="328"/>
      <c r="E38" s="11"/>
      <c r="F38" s="12"/>
      <c r="G38" s="12"/>
      <c r="H38" s="336"/>
      <c r="I38" s="61">
        <f t="shared" si="9"/>
        <v>0</v>
      </c>
      <c r="J38" s="5">
        <f t="shared" si="3"/>
        <v>0</v>
      </c>
      <c r="K38" s="35">
        <f t="shared" si="1"/>
        <v>0</v>
      </c>
      <c r="L38" s="12"/>
      <c r="M38" s="55">
        <f t="shared" si="6"/>
        <v>0</v>
      </c>
      <c r="N38" s="53"/>
      <c r="O38" s="35">
        <f t="shared" si="4"/>
        <v>0</v>
      </c>
      <c r="P38" s="12"/>
      <c r="Q38" s="12"/>
      <c r="R38" s="12"/>
      <c r="S38" s="31"/>
      <c r="T38" s="53"/>
      <c r="U38" s="5">
        <f t="shared" si="5"/>
        <v>0</v>
      </c>
      <c r="V38" s="14"/>
    </row>
    <row r="39" spans="1:22" ht="13.5" thickBot="1" x14ac:dyDescent="0.25">
      <c r="A39" s="547"/>
      <c r="B39" s="547"/>
      <c r="C39" s="24">
        <v>2015</v>
      </c>
      <c r="D39" s="383">
        <f>'4.Прил 3_НД-съдии'!G8</f>
        <v>0</v>
      </c>
      <c r="E39" s="338">
        <v>12</v>
      </c>
      <c r="F39" s="233">
        <v>0</v>
      </c>
      <c r="G39" s="233">
        <v>1</v>
      </c>
      <c r="H39" s="339">
        <v>0</v>
      </c>
      <c r="I39" s="342">
        <f t="shared" si="9"/>
        <v>12</v>
      </c>
      <c r="J39" s="18">
        <f t="shared" si="3"/>
        <v>12</v>
      </c>
      <c r="K39" s="218">
        <f t="shared" si="1"/>
        <v>11</v>
      </c>
      <c r="L39" s="387">
        <f>'4.Прил 3_НД-съдии'!AQ8</f>
        <v>11</v>
      </c>
      <c r="M39" s="58">
        <f t="shared" si="6"/>
        <v>1</v>
      </c>
      <c r="N39" s="388">
        <f>'4.Прил 3_НД-съдии'!AE8</f>
        <v>11</v>
      </c>
      <c r="O39" s="50">
        <f t="shared" si="4"/>
        <v>0</v>
      </c>
      <c r="P39" s="236">
        <v>0</v>
      </c>
      <c r="Q39" s="236">
        <v>0</v>
      </c>
      <c r="R39" s="236">
        <v>0</v>
      </c>
      <c r="S39" s="231">
        <v>0</v>
      </c>
      <c r="T39" s="237">
        <v>15</v>
      </c>
      <c r="U39" s="18">
        <f t="shared" si="5"/>
        <v>1</v>
      </c>
      <c r="V39" s="389">
        <f>'3.Прил 2_НД'!R49</f>
        <v>0</v>
      </c>
    </row>
    <row r="40" spans="1:22" x14ac:dyDescent="0.2">
      <c r="A40" s="543" t="s">
        <v>72</v>
      </c>
      <c r="B40" s="543" t="s">
        <v>25</v>
      </c>
      <c r="C40" s="22">
        <v>2013</v>
      </c>
      <c r="D40" s="327"/>
      <c r="E40" s="15"/>
      <c r="F40" s="16"/>
      <c r="G40" s="16"/>
      <c r="H40" s="341"/>
      <c r="I40" s="60">
        <f t="shared" si="9"/>
        <v>0</v>
      </c>
      <c r="J40" s="4">
        <f t="shared" si="3"/>
        <v>0</v>
      </c>
      <c r="K40" s="34">
        <f t="shared" si="1"/>
        <v>0</v>
      </c>
      <c r="L40" s="10"/>
      <c r="M40" s="54">
        <f t="shared" si="6"/>
        <v>0</v>
      </c>
      <c r="N40" s="59"/>
      <c r="O40" s="34">
        <f t="shared" si="4"/>
        <v>0</v>
      </c>
      <c r="P40" s="10"/>
      <c r="Q40" s="10"/>
      <c r="R40" s="10"/>
      <c r="S40" s="30"/>
      <c r="T40" s="59"/>
      <c r="U40" s="4">
        <f t="shared" si="5"/>
        <v>0</v>
      </c>
      <c r="V40" s="13"/>
    </row>
    <row r="41" spans="1:22" x14ac:dyDescent="0.2">
      <c r="A41" s="546"/>
      <c r="B41" s="546"/>
      <c r="C41" s="23">
        <v>2014</v>
      </c>
      <c r="D41" s="328"/>
      <c r="E41" s="11"/>
      <c r="F41" s="12"/>
      <c r="G41" s="12"/>
      <c r="H41" s="336"/>
      <c r="I41" s="61">
        <f t="shared" si="9"/>
        <v>0</v>
      </c>
      <c r="J41" s="5">
        <f t="shared" si="3"/>
        <v>0</v>
      </c>
      <c r="K41" s="35">
        <f t="shared" si="1"/>
        <v>0</v>
      </c>
      <c r="L41" s="12"/>
      <c r="M41" s="55">
        <f t="shared" si="6"/>
        <v>0</v>
      </c>
      <c r="N41" s="53"/>
      <c r="O41" s="35">
        <f t="shared" si="4"/>
        <v>0</v>
      </c>
      <c r="P41" s="12"/>
      <c r="Q41" s="12"/>
      <c r="R41" s="12"/>
      <c r="S41" s="31"/>
      <c r="T41" s="53"/>
      <c r="U41" s="5">
        <f t="shared" si="5"/>
        <v>0</v>
      </c>
      <c r="V41" s="14"/>
    </row>
    <row r="42" spans="1:22" ht="13.5" thickBot="1" x14ac:dyDescent="0.25">
      <c r="A42" s="547"/>
      <c r="B42" s="547"/>
      <c r="C42" s="24">
        <v>2015</v>
      </c>
      <c r="D42" s="332">
        <v>2</v>
      </c>
      <c r="E42" s="235">
        <v>150</v>
      </c>
      <c r="F42" s="236">
        <v>0</v>
      </c>
      <c r="G42" s="236">
        <v>1</v>
      </c>
      <c r="H42" s="340">
        <v>0</v>
      </c>
      <c r="I42" s="342">
        <f t="shared" si="9"/>
        <v>150</v>
      </c>
      <c r="J42" s="26">
        <f t="shared" si="3"/>
        <v>152</v>
      </c>
      <c r="K42" s="36">
        <f t="shared" si="1"/>
        <v>151</v>
      </c>
      <c r="L42" s="233">
        <v>151</v>
      </c>
      <c r="M42" s="57">
        <f t="shared" si="6"/>
        <v>1</v>
      </c>
      <c r="N42" s="234">
        <v>133</v>
      </c>
      <c r="O42" s="39">
        <f t="shared" si="4"/>
        <v>18</v>
      </c>
      <c r="P42" s="233">
        <v>0</v>
      </c>
      <c r="Q42" s="233">
        <v>0</v>
      </c>
      <c r="R42" s="233">
        <v>1</v>
      </c>
      <c r="S42" s="230">
        <v>17</v>
      </c>
      <c r="T42" s="234">
        <v>357</v>
      </c>
      <c r="U42" s="26">
        <f t="shared" si="5"/>
        <v>1</v>
      </c>
      <c r="V42" s="239">
        <v>12</v>
      </c>
    </row>
    <row r="43" spans="1:22" x14ac:dyDescent="0.2">
      <c r="A43" s="543" t="s">
        <v>73</v>
      </c>
      <c r="B43" s="543" t="s">
        <v>26</v>
      </c>
      <c r="C43" s="22">
        <v>2013</v>
      </c>
      <c r="D43" s="329"/>
      <c r="E43" s="9"/>
      <c r="F43" s="10"/>
      <c r="G43" s="10"/>
      <c r="H43" s="335"/>
      <c r="I43" s="63">
        <f t="shared" si="9"/>
        <v>0</v>
      </c>
      <c r="J43" s="17">
        <f t="shared" si="3"/>
        <v>0</v>
      </c>
      <c r="K43" s="37">
        <f t="shared" si="1"/>
        <v>0</v>
      </c>
      <c r="L43" s="47"/>
      <c r="M43" s="56">
        <f t="shared" si="6"/>
        <v>0</v>
      </c>
      <c r="N43" s="268"/>
      <c r="O43" s="37">
        <f t="shared" si="4"/>
        <v>0</v>
      </c>
      <c r="P43" s="16"/>
      <c r="Q43" s="16"/>
      <c r="R43" s="16"/>
      <c r="S43" s="32"/>
      <c r="T43" s="393" t="s">
        <v>22</v>
      </c>
      <c r="U43" s="17">
        <f t="shared" si="5"/>
        <v>0</v>
      </c>
      <c r="V43" s="394" t="s">
        <v>22</v>
      </c>
    </row>
    <row r="44" spans="1:22" x14ac:dyDescent="0.2">
      <c r="A44" s="546"/>
      <c r="B44" s="546"/>
      <c r="C44" s="23">
        <v>2014</v>
      </c>
      <c r="D44" s="328"/>
      <c r="E44" s="11"/>
      <c r="F44" s="12"/>
      <c r="G44" s="12"/>
      <c r="H44" s="336"/>
      <c r="I44" s="61">
        <f t="shared" si="9"/>
        <v>0</v>
      </c>
      <c r="J44" s="5">
        <f t="shared" si="3"/>
        <v>0</v>
      </c>
      <c r="K44" s="35">
        <f t="shared" si="1"/>
        <v>0</v>
      </c>
      <c r="L44" s="29"/>
      <c r="M44" s="55">
        <f t="shared" si="6"/>
        <v>0</v>
      </c>
      <c r="N44" s="269"/>
      <c r="O44" s="35">
        <f t="shared" si="4"/>
        <v>0</v>
      </c>
      <c r="P44" s="12"/>
      <c r="Q44" s="12"/>
      <c r="R44" s="12"/>
      <c r="S44" s="31"/>
      <c r="T44" s="382" t="s">
        <v>22</v>
      </c>
      <c r="U44" s="5">
        <f t="shared" si="5"/>
        <v>0</v>
      </c>
      <c r="V44" s="395" t="s">
        <v>22</v>
      </c>
    </row>
    <row r="45" spans="1:22" ht="13.5" thickBot="1" x14ac:dyDescent="0.25">
      <c r="A45" s="547"/>
      <c r="B45" s="547"/>
      <c r="C45" s="24">
        <v>2015</v>
      </c>
      <c r="D45" s="333">
        <v>0</v>
      </c>
      <c r="E45" s="232">
        <v>58</v>
      </c>
      <c r="F45" s="233">
        <v>0</v>
      </c>
      <c r="G45" s="233">
        <v>0</v>
      </c>
      <c r="H45" s="339">
        <v>0</v>
      </c>
      <c r="I45" s="342">
        <f t="shared" si="9"/>
        <v>58</v>
      </c>
      <c r="J45" s="18">
        <f t="shared" si="3"/>
        <v>58</v>
      </c>
      <c r="K45" s="38">
        <f t="shared" si="1"/>
        <v>58</v>
      </c>
      <c r="L45" s="236">
        <v>58</v>
      </c>
      <c r="M45" s="58">
        <f t="shared" si="6"/>
        <v>1</v>
      </c>
      <c r="N45" s="237">
        <v>58</v>
      </c>
      <c r="O45" s="50">
        <f t="shared" si="4"/>
        <v>0</v>
      </c>
      <c r="P45" s="236">
        <v>0</v>
      </c>
      <c r="Q45" s="236">
        <v>0</v>
      </c>
      <c r="R45" s="236">
        <v>0</v>
      </c>
      <c r="S45" s="231">
        <v>0</v>
      </c>
      <c r="T45" s="384" t="s">
        <v>22</v>
      </c>
      <c r="U45" s="48">
        <f t="shared" si="5"/>
        <v>0</v>
      </c>
      <c r="V45" s="396" t="s">
        <v>22</v>
      </c>
    </row>
    <row r="46" spans="1:22" x14ac:dyDescent="0.2">
      <c r="A46" s="543" t="s">
        <v>74</v>
      </c>
      <c r="B46" s="543" t="s">
        <v>41</v>
      </c>
      <c r="C46" s="22">
        <v>2013</v>
      </c>
      <c r="D46" s="327"/>
      <c r="E46" s="15"/>
      <c r="F46" s="16"/>
      <c r="G46" s="16"/>
      <c r="H46" s="341"/>
      <c r="I46" s="60">
        <f t="shared" si="9"/>
        <v>0</v>
      </c>
      <c r="J46" s="4">
        <f t="shared" si="3"/>
        <v>0</v>
      </c>
      <c r="K46" s="34">
        <f>N46+O46</f>
        <v>0</v>
      </c>
      <c r="L46" s="10"/>
      <c r="M46" s="54">
        <f t="shared" si="6"/>
        <v>0</v>
      </c>
      <c r="N46" s="59"/>
      <c r="O46" s="34">
        <f>SUM(P46:S46)</f>
        <v>0</v>
      </c>
      <c r="P46" s="10"/>
      <c r="Q46" s="10"/>
      <c r="R46" s="10"/>
      <c r="S46" s="30"/>
      <c r="T46" s="59"/>
      <c r="U46" s="4">
        <f t="shared" si="5"/>
        <v>0</v>
      </c>
      <c r="V46" s="13"/>
    </row>
    <row r="47" spans="1:22" x14ac:dyDescent="0.2">
      <c r="A47" s="546"/>
      <c r="B47" s="546"/>
      <c r="C47" s="23">
        <v>2014</v>
      </c>
      <c r="D47" s="328"/>
      <c r="E47" s="11"/>
      <c r="F47" s="12"/>
      <c r="G47" s="12"/>
      <c r="H47" s="336"/>
      <c r="I47" s="61">
        <f t="shared" si="9"/>
        <v>0</v>
      </c>
      <c r="J47" s="5">
        <f t="shared" si="3"/>
        <v>0</v>
      </c>
      <c r="K47" s="35">
        <f>N47+O47</f>
        <v>0</v>
      </c>
      <c r="L47" s="12"/>
      <c r="M47" s="55">
        <f t="shared" si="6"/>
        <v>0</v>
      </c>
      <c r="N47" s="53"/>
      <c r="O47" s="35">
        <f>SUM(P47:S47)</f>
        <v>0</v>
      </c>
      <c r="P47" s="12"/>
      <c r="Q47" s="12"/>
      <c r="R47" s="12"/>
      <c r="S47" s="31"/>
      <c r="T47" s="53"/>
      <c r="U47" s="5">
        <f t="shared" si="5"/>
        <v>0</v>
      </c>
      <c r="V47" s="14"/>
    </row>
    <row r="48" spans="1:22" ht="13.5" thickBot="1" x14ac:dyDescent="0.25">
      <c r="A48" s="547"/>
      <c r="B48" s="547"/>
      <c r="C48" s="24">
        <v>2015</v>
      </c>
      <c r="D48" s="397">
        <f>'4.Прил 3_НД-съдии'!I8</f>
        <v>9</v>
      </c>
      <c r="E48" s="344">
        <v>78</v>
      </c>
      <c r="F48" s="236">
        <v>0</v>
      </c>
      <c r="G48" s="236">
        <v>0</v>
      </c>
      <c r="H48" s="340">
        <v>0</v>
      </c>
      <c r="I48" s="342">
        <f t="shared" si="9"/>
        <v>78</v>
      </c>
      <c r="J48" s="229">
        <f t="shared" si="3"/>
        <v>87</v>
      </c>
      <c r="K48" s="36">
        <f>N48+O48</f>
        <v>78</v>
      </c>
      <c r="L48" s="398">
        <f>'4.Прил 3_НД-съдии'!AS8</f>
        <v>65</v>
      </c>
      <c r="M48" s="57">
        <f t="shared" si="6"/>
        <v>0.83333333333333337</v>
      </c>
      <c r="N48" s="241">
        <f>'4.Прил 3_НД-съдии'!AG8</f>
        <v>78</v>
      </c>
      <c r="O48" s="39">
        <f>SUM(P48:S48)</f>
        <v>0</v>
      </c>
      <c r="P48" s="233">
        <v>0</v>
      </c>
      <c r="Q48" s="233">
        <v>0</v>
      </c>
      <c r="R48" s="233">
        <v>0</v>
      </c>
      <c r="S48" s="230">
        <v>0</v>
      </c>
      <c r="T48" s="234">
        <v>266</v>
      </c>
      <c r="U48" s="26">
        <f t="shared" si="5"/>
        <v>9</v>
      </c>
      <c r="V48" s="239">
        <v>23</v>
      </c>
    </row>
    <row r="49" spans="1:22" x14ac:dyDescent="0.2">
      <c r="A49" s="549" t="s">
        <v>33</v>
      </c>
      <c r="B49" s="543" t="s">
        <v>42</v>
      </c>
      <c r="C49" s="22">
        <v>2013</v>
      </c>
      <c r="D49" s="330">
        <f t="shared" ref="D49:H51" si="10">D31+D34+D37+D40+D43+D46</f>
        <v>0</v>
      </c>
      <c r="E49" s="2">
        <f t="shared" si="10"/>
        <v>0</v>
      </c>
      <c r="F49" s="41">
        <f t="shared" si="10"/>
        <v>0</v>
      </c>
      <c r="G49" s="41">
        <f>G31+G34+G37+G40+G43+G46</f>
        <v>0</v>
      </c>
      <c r="H49" s="346">
        <f t="shared" si="10"/>
        <v>0</v>
      </c>
      <c r="I49" s="60">
        <f>I31+I34+I37+I40+I43+I46</f>
        <v>0</v>
      </c>
      <c r="J49" s="4">
        <f>D49+I49</f>
        <v>0</v>
      </c>
      <c r="K49" s="34">
        <f t="shared" ref="K49:L51" si="11">K31+K34+K37+K40+K43+K46</f>
        <v>0</v>
      </c>
      <c r="L49" s="41">
        <f t="shared" si="11"/>
        <v>0</v>
      </c>
      <c r="M49" s="54">
        <f t="shared" si="6"/>
        <v>0</v>
      </c>
      <c r="N49" s="4">
        <f t="shared" ref="N49:S51" si="12">N31+N34+N37+N40+N43+N46</f>
        <v>0</v>
      </c>
      <c r="O49" s="34">
        <f t="shared" si="12"/>
        <v>0</v>
      </c>
      <c r="P49" s="41">
        <f t="shared" si="12"/>
        <v>0</v>
      </c>
      <c r="Q49" s="41">
        <f t="shared" si="12"/>
        <v>0</v>
      </c>
      <c r="R49" s="41">
        <f t="shared" si="12"/>
        <v>0</v>
      </c>
      <c r="S49" s="44">
        <f t="shared" si="12"/>
        <v>0</v>
      </c>
      <c r="T49" s="4">
        <f>T31+T34+T37+T40+T46</f>
        <v>0</v>
      </c>
      <c r="U49" s="4">
        <f>U31+U34+U37+U40+U43+U46</f>
        <v>0</v>
      </c>
      <c r="V49" s="60">
        <f>V31+V34+V37+V40+V46</f>
        <v>0</v>
      </c>
    </row>
    <row r="50" spans="1:22" x14ac:dyDescent="0.2">
      <c r="A50" s="550"/>
      <c r="B50" s="546"/>
      <c r="C50" s="23">
        <v>2014</v>
      </c>
      <c r="D50" s="331">
        <f t="shared" si="10"/>
        <v>0</v>
      </c>
      <c r="E50" s="3">
        <f t="shared" si="10"/>
        <v>0</v>
      </c>
      <c r="F50" s="40">
        <f t="shared" si="10"/>
        <v>0</v>
      </c>
      <c r="G50" s="40">
        <f>G32+G35+G38+G41+G44+G47</f>
        <v>0</v>
      </c>
      <c r="H50" s="337">
        <f t="shared" si="10"/>
        <v>0</v>
      </c>
      <c r="I50" s="61">
        <f>I32+I35+I38+I41+I44+I47</f>
        <v>0</v>
      </c>
      <c r="J50" s="5">
        <f t="shared" si="3"/>
        <v>0</v>
      </c>
      <c r="K50" s="35">
        <f t="shared" si="11"/>
        <v>0</v>
      </c>
      <c r="L50" s="40">
        <f t="shared" si="11"/>
        <v>0</v>
      </c>
      <c r="M50" s="55">
        <f t="shared" si="6"/>
        <v>0</v>
      </c>
      <c r="N50" s="5">
        <f t="shared" si="12"/>
        <v>0</v>
      </c>
      <c r="O50" s="35">
        <f t="shared" si="12"/>
        <v>0</v>
      </c>
      <c r="P50" s="40">
        <f t="shared" si="12"/>
        <v>0</v>
      </c>
      <c r="Q50" s="40">
        <f t="shared" si="12"/>
        <v>0</v>
      </c>
      <c r="R50" s="40">
        <f t="shared" si="12"/>
        <v>0</v>
      </c>
      <c r="S50" s="45">
        <f t="shared" si="12"/>
        <v>0</v>
      </c>
      <c r="T50" s="5">
        <f>T32+T35+T38+T41+T47</f>
        <v>0</v>
      </c>
      <c r="U50" s="5">
        <f>U32+U35+U38+U41+U44+U47</f>
        <v>0</v>
      </c>
      <c r="V50" s="61">
        <f>V32+V35+V38+V41+V47</f>
        <v>0</v>
      </c>
    </row>
    <row r="51" spans="1:22" ht="13.5" thickBot="1" x14ac:dyDescent="0.25">
      <c r="A51" s="551"/>
      <c r="B51" s="547"/>
      <c r="C51" s="24">
        <v>2015</v>
      </c>
      <c r="D51" s="345">
        <f t="shared" si="10"/>
        <v>19</v>
      </c>
      <c r="E51" s="25">
        <f t="shared" si="10"/>
        <v>409</v>
      </c>
      <c r="F51" s="42">
        <f t="shared" si="10"/>
        <v>2</v>
      </c>
      <c r="G51" s="42">
        <f>G33+G36+G39+G42+G45+G48</f>
        <v>2</v>
      </c>
      <c r="H51" s="347">
        <f t="shared" si="10"/>
        <v>1</v>
      </c>
      <c r="I51" s="62">
        <f>I33+I36+I39+I42+I45+I48</f>
        <v>410</v>
      </c>
      <c r="J51" s="26">
        <f t="shared" si="3"/>
        <v>429</v>
      </c>
      <c r="K51" s="36">
        <f t="shared" si="11"/>
        <v>413</v>
      </c>
      <c r="L51" s="43">
        <f t="shared" si="11"/>
        <v>388</v>
      </c>
      <c r="M51" s="58">
        <f t="shared" si="6"/>
        <v>0.93946731234866832</v>
      </c>
      <c r="N51" s="26">
        <f t="shared" si="12"/>
        <v>313</v>
      </c>
      <c r="O51" s="50">
        <f t="shared" si="12"/>
        <v>100</v>
      </c>
      <c r="P51" s="43">
        <f t="shared" si="12"/>
        <v>33</v>
      </c>
      <c r="Q51" s="43">
        <f t="shared" si="12"/>
        <v>44</v>
      </c>
      <c r="R51" s="43">
        <f t="shared" si="12"/>
        <v>4</v>
      </c>
      <c r="S51" s="49">
        <f t="shared" si="12"/>
        <v>19</v>
      </c>
      <c r="T51" s="26">
        <f>T33+T36+T39+T42+T48</f>
        <v>1119</v>
      </c>
      <c r="U51" s="26">
        <f>U33+U36+U39+U42+U45+U48</f>
        <v>16</v>
      </c>
      <c r="V51" s="62">
        <f>V33+V36+V39+V42+V48</f>
        <v>46</v>
      </c>
    </row>
    <row r="52" spans="1:22" x14ac:dyDescent="0.2">
      <c r="A52" s="549" t="s">
        <v>39</v>
      </c>
      <c r="B52" s="543" t="s">
        <v>27</v>
      </c>
      <c r="C52" s="22">
        <v>2013</v>
      </c>
      <c r="D52" s="330">
        <f t="shared" ref="D52:L54" si="13">D28+D49</f>
        <v>0</v>
      </c>
      <c r="E52" s="348">
        <f t="shared" si="13"/>
        <v>0</v>
      </c>
      <c r="F52" s="334">
        <f t="shared" si="13"/>
        <v>0</v>
      </c>
      <c r="G52" s="334">
        <f>G28+G49</f>
        <v>0</v>
      </c>
      <c r="H52" s="349">
        <f t="shared" ref="H52:I54" si="14">H28+H49</f>
        <v>0</v>
      </c>
      <c r="I52" s="63">
        <f t="shared" si="14"/>
        <v>0</v>
      </c>
      <c r="J52" s="17">
        <f t="shared" si="3"/>
        <v>0</v>
      </c>
      <c r="K52" s="34">
        <f t="shared" si="13"/>
        <v>0</v>
      </c>
      <c r="L52" s="41">
        <f t="shared" si="13"/>
        <v>0</v>
      </c>
      <c r="M52" s="54">
        <f t="shared" si="6"/>
        <v>0</v>
      </c>
      <c r="N52" s="17">
        <f t="shared" ref="N52:V52" si="15">N28+N49</f>
        <v>0</v>
      </c>
      <c r="O52" s="34">
        <f t="shared" si="15"/>
        <v>0</v>
      </c>
      <c r="P52" s="41">
        <f t="shared" si="15"/>
        <v>0</v>
      </c>
      <c r="Q52" s="41">
        <f t="shared" si="15"/>
        <v>0</v>
      </c>
      <c r="R52" s="41">
        <f t="shared" si="15"/>
        <v>0</v>
      </c>
      <c r="S52" s="44">
        <f t="shared" si="15"/>
        <v>0</v>
      </c>
      <c r="T52" s="17">
        <f t="shared" si="15"/>
        <v>0</v>
      </c>
      <c r="U52" s="17">
        <f t="shared" si="15"/>
        <v>0</v>
      </c>
      <c r="V52" s="63">
        <f t="shared" si="15"/>
        <v>0</v>
      </c>
    </row>
    <row r="53" spans="1:22" x14ac:dyDescent="0.2">
      <c r="A53" s="550"/>
      <c r="B53" s="546"/>
      <c r="C53" s="23">
        <v>2014</v>
      </c>
      <c r="D53" s="331">
        <f t="shared" si="13"/>
        <v>0</v>
      </c>
      <c r="E53" s="3">
        <f t="shared" si="13"/>
        <v>0</v>
      </c>
      <c r="F53" s="40">
        <f t="shared" si="13"/>
        <v>0</v>
      </c>
      <c r="G53" s="40">
        <f>G29+G50</f>
        <v>0</v>
      </c>
      <c r="H53" s="337">
        <f t="shared" si="14"/>
        <v>0</v>
      </c>
      <c r="I53" s="63">
        <f t="shared" si="14"/>
        <v>0</v>
      </c>
      <c r="J53" s="17">
        <f t="shared" si="3"/>
        <v>0</v>
      </c>
      <c r="K53" s="35">
        <f t="shared" si="13"/>
        <v>0</v>
      </c>
      <c r="L53" s="40">
        <f t="shared" si="13"/>
        <v>0</v>
      </c>
      <c r="M53" s="55">
        <f t="shared" si="6"/>
        <v>0</v>
      </c>
      <c r="N53" s="17">
        <f t="shared" ref="N53:V53" si="16">N29+N50</f>
        <v>0</v>
      </c>
      <c r="O53" s="35">
        <f t="shared" si="16"/>
        <v>0</v>
      </c>
      <c r="P53" s="40">
        <f t="shared" si="16"/>
        <v>0</v>
      </c>
      <c r="Q53" s="40">
        <f t="shared" si="16"/>
        <v>0</v>
      </c>
      <c r="R53" s="40">
        <f t="shared" si="16"/>
        <v>0</v>
      </c>
      <c r="S53" s="45">
        <f t="shared" si="16"/>
        <v>0</v>
      </c>
      <c r="T53" s="17">
        <f t="shared" si="16"/>
        <v>0</v>
      </c>
      <c r="U53" s="17">
        <f t="shared" si="16"/>
        <v>0</v>
      </c>
      <c r="V53" s="63">
        <f t="shared" si="16"/>
        <v>0</v>
      </c>
    </row>
    <row r="54" spans="1:22" ht="13.5" thickBot="1" x14ac:dyDescent="0.25">
      <c r="A54" s="551"/>
      <c r="B54" s="547"/>
      <c r="C54" s="24">
        <v>2015</v>
      </c>
      <c r="D54" s="345">
        <f t="shared" si="13"/>
        <v>74</v>
      </c>
      <c r="E54" s="25">
        <f t="shared" si="13"/>
        <v>1203</v>
      </c>
      <c r="F54" s="42">
        <f t="shared" si="13"/>
        <v>3</v>
      </c>
      <c r="G54" s="42">
        <f>G30+G51</f>
        <v>2</v>
      </c>
      <c r="H54" s="347">
        <f t="shared" si="14"/>
        <v>3</v>
      </c>
      <c r="I54" s="343">
        <f t="shared" si="14"/>
        <v>1206</v>
      </c>
      <c r="J54" s="51">
        <f t="shared" si="3"/>
        <v>1280</v>
      </c>
      <c r="K54" s="39">
        <f t="shared" si="13"/>
        <v>1227</v>
      </c>
      <c r="L54" s="42">
        <f t="shared" si="13"/>
        <v>1172</v>
      </c>
      <c r="M54" s="57">
        <f t="shared" si="6"/>
        <v>0.95517522412387934</v>
      </c>
      <c r="N54" s="51">
        <f t="shared" ref="N54:V54" si="17">N30+N51</f>
        <v>1033</v>
      </c>
      <c r="O54" s="39">
        <f t="shared" si="17"/>
        <v>194</v>
      </c>
      <c r="P54" s="42">
        <f t="shared" si="17"/>
        <v>33</v>
      </c>
      <c r="Q54" s="42">
        <f t="shared" si="17"/>
        <v>52</v>
      </c>
      <c r="R54" s="42">
        <f t="shared" si="17"/>
        <v>4</v>
      </c>
      <c r="S54" s="46">
        <f t="shared" si="17"/>
        <v>105</v>
      </c>
      <c r="T54" s="51">
        <f t="shared" si="17"/>
        <v>2698</v>
      </c>
      <c r="U54" s="51">
        <f t="shared" si="17"/>
        <v>53</v>
      </c>
      <c r="V54" s="64">
        <f t="shared" si="17"/>
        <v>78</v>
      </c>
    </row>
    <row r="55" spans="1:22" x14ac:dyDescent="0.2">
      <c r="A55" s="531" t="s">
        <v>34</v>
      </c>
      <c r="B55" s="543" t="s">
        <v>48</v>
      </c>
      <c r="C55" s="22">
        <v>2013</v>
      </c>
      <c r="D55" s="379"/>
      <c r="E55" s="378"/>
      <c r="F55" s="378"/>
      <c r="G55" s="378"/>
      <c r="H55" s="378"/>
      <c r="I55" s="380"/>
      <c r="J55" s="20"/>
      <c r="K55" s="399"/>
      <c r="L55" s="369"/>
      <c r="M55" s="369"/>
      <c r="N55" s="369"/>
      <c r="O55" s="369"/>
      <c r="P55" s="369"/>
      <c r="Q55" s="369"/>
      <c r="R55" s="369"/>
      <c r="S55" s="369"/>
      <c r="T55" s="369"/>
      <c r="U55" s="369"/>
      <c r="V55" s="369"/>
    </row>
    <row r="56" spans="1:22" x14ac:dyDescent="0.2">
      <c r="A56" s="532"/>
      <c r="B56" s="546"/>
      <c r="C56" s="23">
        <v>2014</v>
      </c>
      <c r="D56" s="400"/>
      <c r="E56" s="378"/>
      <c r="F56" s="378"/>
      <c r="G56" s="378"/>
      <c r="H56" s="378"/>
      <c r="I56" s="401"/>
      <c r="J56" s="14"/>
      <c r="K56" s="399"/>
      <c r="L56" s="369"/>
      <c r="M56" s="369"/>
      <c r="N56" s="369"/>
      <c r="O56" s="369"/>
      <c r="P56" s="369"/>
      <c r="Q56" s="369"/>
      <c r="R56" s="369"/>
      <c r="S56" s="369"/>
      <c r="T56" s="369"/>
      <c r="U56" s="369"/>
      <c r="V56" s="369"/>
    </row>
    <row r="57" spans="1:22" ht="13.5" thickBot="1" x14ac:dyDescent="0.25">
      <c r="A57" s="533"/>
      <c r="B57" s="547"/>
      <c r="C57" s="24">
        <v>2015</v>
      </c>
      <c r="D57" s="400"/>
      <c r="E57" s="378"/>
      <c r="F57" s="378"/>
      <c r="G57" s="378"/>
      <c r="H57" s="378"/>
      <c r="I57" s="401"/>
      <c r="J57" s="19">
        <v>4</v>
      </c>
      <c r="K57" s="399"/>
      <c r="L57" s="369"/>
      <c r="M57" s="369"/>
      <c r="N57" s="369"/>
      <c r="O57" s="369"/>
      <c r="P57" s="369"/>
      <c r="Q57" s="369"/>
      <c r="R57" s="555" t="s">
        <v>61</v>
      </c>
      <c r="S57" s="555"/>
      <c r="T57" s="555"/>
      <c r="U57" s="555"/>
      <c r="V57" s="555"/>
    </row>
    <row r="58" spans="1:22" x14ac:dyDescent="0.2">
      <c r="A58" s="549" t="s">
        <v>68</v>
      </c>
      <c r="B58" s="543" t="s">
        <v>28</v>
      </c>
      <c r="C58" s="22">
        <v>2013</v>
      </c>
      <c r="D58" s="379"/>
      <c r="E58" s="381"/>
      <c r="F58" s="381"/>
      <c r="G58" s="381"/>
      <c r="H58" s="381"/>
      <c r="I58" s="380"/>
      <c r="J58" s="402">
        <f>IF(J55&lt;&gt;0,J52/M1/J55,0)</f>
        <v>0</v>
      </c>
      <c r="K58" s="402">
        <f>IF(J55&lt;&gt;0,K52/M1/J55,0)</f>
        <v>0</v>
      </c>
      <c r="L58" s="369"/>
      <c r="M58" s="369"/>
      <c r="N58" s="369"/>
      <c r="O58" s="378"/>
      <c r="P58" s="378"/>
      <c r="Q58" s="378"/>
      <c r="R58" s="378"/>
      <c r="S58" s="369"/>
      <c r="T58" s="369"/>
      <c r="U58" s="369"/>
      <c r="V58" s="369"/>
    </row>
    <row r="59" spans="1:22" x14ac:dyDescent="0.2">
      <c r="A59" s="550"/>
      <c r="B59" s="546"/>
      <c r="C59" s="23">
        <v>2014</v>
      </c>
      <c r="D59" s="400"/>
      <c r="E59" s="378"/>
      <c r="F59" s="378"/>
      <c r="G59" s="378"/>
      <c r="H59" s="378"/>
      <c r="I59" s="401"/>
      <c r="J59" s="403">
        <f>IF(J56&lt;&gt;0,J53/M1/J56,0)</f>
        <v>0</v>
      </c>
      <c r="K59" s="403">
        <f>IF(J56&lt;&gt;0,K53/M1/J56,0)</f>
        <v>0</v>
      </c>
      <c r="L59" s="369"/>
      <c r="M59" s="369"/>
      <c r="N59" s="369"/>
      <c r="O59" s="378"/>
      <c r="P59" s="378"/>
      <c r="Q59" s="378"/>
      <c r="R59" s="378"/>
      <c r="S59" s="369"/>
      <c r="T59" s="369"/>
      <c r="U59" s="369"/>
      <c r="V59" s="369"/>
    </row>
    <row r="60" spans="1:22" ht="13.5" thickBot="1" x14ac:dyDescent="0.25">
      <c r="A60" s="551"/>
      <c r="B60" s="547"/>
      <c r="C60" s="24">
        <v>2015</v>
      </c>
      <c r="D60" s="400"/>
      <c r="E60" s="378"/>
      <c r="F60" s="378"/>
      <c r="G60" s="378"/>
      <c r="H60" s="378"/>
      <c r="I60" s="401"/>
      <c r="J60" s="404">
        <f>IF(J57&lt;&gt;0,J54/M1/J57,0)</f>
        <v>26.666666666666668</v>
      </c>
      <c r="K60" s="404">
        <f>IF(J57&lt;&gt;0,K54/M1/J57,0)</f>
        <v>25.5625</v>
      </c>
      <c r="L60" s="369"/>
      <c r="M60" s="369"/>
      <c r="N60" s="369"/>
      <c r="O60" s="378"/>
      <c r="P60" s="378"/>
      <c r="Q60" s="378"/>
      <c r="R60" s="378"/>
      <c r="S60" s="369"/>
      <c r="T60" s="369"/>
      <c r="U60" s="369"/>
      <c r="V60" s="369"/>
    </row>
    <row r="61" spans="1:22" x14ac:dyDescent="0.2">
      <c r="A61" s="531" t="s">
        <v>35</v>
      </c>
      <c r="B61" s="543" t="s">
        <v>43</v>
      </c>
      <c r="C61" s="22">
        <v>2013</v>
      </c>
      <c r="D61" s="379"/>
      <c r="E61" s="381"/>
      <c r="F61" s="381"/>
      <c r="G61" s="381"/>
      <c r="H61" s="381"/>
      <c r="I61" s="380"/>
      <c r="J61" s="20"/>
      <c r="K61" s="399"/>
      <c r="L61" s="369"/>
      <c r="M61" s="369"/>
      <c r="N61" s="369"/>
      <c r="O61" s="378"/>
      <c r="P61" s="378"/>
      <c r="Q61" s="378"/>
      <c r="R61" s="378"/>
      <c r="S61" s="369"/>
      <c r="T61" s="369"/>
      <c r="U61" s="369"/>
      <c r="V61" s="369"/>
    </row>
    <row r="62" spans="1:22" x14ac:dyDescent="0.2">
      <c r="A62" s="532"/>
      <c r="B62" s="546"/>
      <c r="C62" s="23">
        <v>2014</v>
      </c>
      <c r="D62" s="400"/>
      <c r="E62" s="378"/>
      <c r="F62" s="378"/>
      <c r="G62" s="378"/>
      <c r="H62" s="378"/>
      <c r="I62" s="401"/>
      <c r="J62" s="14"/>
      <c r="K62" s="399"/>
      <c r="L62" s="369"/>
      <c r="M62" s="369"/>
      <c r="N62" s="369"/>
      <c r="O62" s="378"/>
      <c r="P62" s="378"/>
      <c r="Q62" s="378"/>
      <c r="R62" s="378"/>
      <c r="S62" s="369"/>
      <c r="T62" s="369"/>
      <c r="U62" s="369"/>
      <c r="V62" s="369"/>
    </row>
    <row r="63" spans="1:22" ht="13.5" thickBot="1" x14ac:dyDescent="0.25">
      <c r="A63" s="533"/>
      <c r="B63" s="547"/>
      <c r="C63" s="24">
        <v>2015</v>
      </c>
      <c r="D63" s="400"/>
      <c r="E63" s="378"/>
      <c r="F63" s="378"/>
      <c r="G63" s="378"/>
      <c r="H63" s="378"/>
      <c r="I63" s="401"/>
      <c r="J63" s="19">
        <v>2</v>
      </c>
      <c r="K63" s="399"/>
      <c r="L63" s="369"/>
      <c r="M63" s="369"/>
      <c r="N63" s="369"/>
      <c r="O63" s="378"/>
      <c r="P63" s="378"/>
      <c r="Q63" s="378"/>
      <c r="R63" s="378"/>
      <c r="S63" s="369"/>
      <c r="T63" s="369"/>
      <c r="U63" s="369"/>
      <c r="V63" s="369"/>
    </row>
    <row r="64" spans="1:22" x14ac:dyDescent="0.2">
      <c r="A64" s="531" t="s">
        <v>36</v>
      </c>
      <c r="B64" s="543" t="s">
        <v>44</v>
      </c>
      <c r="C64" s="22">
        <v>2013</v>
      </c>
      <c r="D64" s="379"/>
      <c r="E64" s="381"/>
      <c r="F64" s="381"/>
      <c r="G64" s="381"/>
      <c r="H64" s="381"/>
      <c r="I64" s="380"/>
      <c r="J64" s="402">
        <f>IF(J61&lt;&gt;0,J28/M1/J61,0)</f>
        <v>0</v>
      </c>
      <c r="K64" s="402">
        <f>IF(J61&lt;&gt;0,K28/M1/J61,0)</f>
        <v>0</v>
      </c>
      <c r="L64" s="369"/>
      <c r="M64" s="369"/>
      <c r="N64" s="369"/>
      <c r="O64" s="369"/>
      <c r="P64" s="369"/>
      <c r="Q64" s="369"/>
      <c r="R64" s="369"/>
      <c r="S64" s="369"/>
      <c r="T64" s="369"/>
      <c r="U64" s="369"/>
      <c r="V64" s="369"/>
    </row>
    <row r="65" spans="1:22" x14ac:dyDescent="0.2">
      <c r="A65" s="532"/>
      <c r="B65" s="546"/>
      <c r="C65" s="23">
        <v>2014</v>
      </c>
      <c r="D65" s="400"/>
      <c r="E65" s="378"/>
      <c r="F65" s="378"/>
      <c r="G65" s="378"/>
      <c r="H65" s="378"/>
      <c r="I65" s="401"/>
      <c r="J65" s="403">
        <f>IF(J62&lt;&gt;0,J29/M1/J62,0)</f>
        <v>0</v>
      </c>
      <c r="K65" s="403">
        <f>IF(J62&lt;&gt;0,K29/M1/J62,0)</f>
        <v>0</v>
      </c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369"/>
    </row>
    <row r="66" spans="1:22" ht="13.5" thickBot="1" x14ac:dyDescent="0.25">
      <c r="A66" s="533"/>
      <c r="B66" s="547"/>
      <c r="C66" s="24">
        <v>2015</v>
      </c>
      <c r="D66" s="405"/>
      <c r="E66" s="370"/>
      <c r="F66" s="370"/>
      <c r="G66" s="370"/>
      <c r="H66" s="370"/>
      <c r="I66" s="406"/>
      <c r="J66" s="404">
        <f>IF(J63&lt;&gt;0,J30/M1/J63,0)</f>
        <v>35.458333333333336</v>
      </c>
      <c r="K66" s="404">
        <f>IF(J63&lt;&gt;0,K30/M1/J63,0)</f>
        <v>33.916666666666664</v>
      </c>
      <c r="L66" s="369"/>
      <c r="M66" s="369"/>
      <c r="N66" s="369"/>
      <c r="O66" s="369"/>
      <c r="P66" s="369"/>
      <c r="Q66" s="369"/>
      <c r="R66" s="369"/>
      <c r="S66" s="369"/>
      <c r="T66" s="369"/>
      <c r="U66" s="369"/>
      <c r="V66" s="369"/>
    </row>
    <row r="67" spans="1:22" x14ac:dyDescent="0.2">
      <c r="A67" s="531" t="s">
        <v>38</v>
      </c>
      <c r="B67" s="543" t="s">
        <v>64</v>
      </c>
      <c r="C67" s="22">
        <v>2013</v>
      </c>
      <c r="D67" s="379"/>
      <c r="E67" s="381"/>
      <c r="F67" s="381"/>
      <c r="G67" s="381"/>
      <c r="H67" s="381"/>
      <c r="I67" s="380"/>
      <c r="J67" s="20"/>
      <c r="K67" s="407"/>
      <c r="L67" s="369"/>
      <c r="M67" s="369"/>
      <c r="N67" s="369"/>
      <c r="O67" s="369"/>
      <c r="P67" s="369"/>
      <c r="Q67" s="369"/>
      <c r="R67" s="369"/>
      <c r="S67" s="369"/>
      <c r="T67" s="369"/>
      <c r="U67" s="369"/>
      <c r="V67" s="369"/>
    </row>
    <row r="68" spans="1:22" x14ac:dyDescent="0.2">
      <c r="A68" s="532"/>
      <c r="B68" s="546"/>
      <c r="C68" s="23">
        <v>2014</v>
      </c>
      <c r="D68" s="400"/>
      <c r="E68" s="378"/>
      <c r="F68" s="378"/>
      <c r="G68" s="378"/>
      <c r="H68" s="378"/>
      <c r="I68" s="401"/>
      <c r="J68" s="14"/>
      <c r="K68" s="407"/>
      <c r="L68" s="369"/>
      <c r="M68" s="369"/>
      <c r="N68" s="369"/>
      <c r="O68" s="369"/>
      <c r="P68" s="369"/>
      <c r="Q68" s="369"/>
      <c r="R68" s="369"/>
      <c r="S68" s="369"/>
      <c r="T68" s="369"/>
      <c r="U68" s="369"/>
      <c r="V68" s="369"/>
    </row>
    <row r="69" spans="1:22" ht="13.5" thickBot="1" x14ac:dyDescent="0.25">
      <c r="A69" s="533"/>
      <c r="B69" s="547"/>
      <c r="C69" s="24">
        <v>2015</v>
      </c>
      <c r="D69" s="405"/>
      <c r="E69" s="370"/>
      <c r="F69" s="370"/>
      <c r="G69" s="370"/>
      <c r="H69" s="370"/>
      <c r="I69" s="406"/>
      <c r="J69" s="19">
        <v>2</v>
      </c>
      <c r="K69" s="407"/>
      <c r="L69" s="369"/>
      <c r="M69" s="369"/>
      <c r="N69" s="369"/>
      <c r="O69" s="369"/>
      <c r="P69" s="369"/>
      <c r="Q69" s="369"/>
      <c r="R69" s="369"/>
      <c r="S69" s="369"/>
      <c r="T69" s="369"/>
      <c r="U69" s="369"/>
      <c r="V69" s="369"/>
    </row>
    <row r="70" spans="1:22" x14ac:dyDescent="0.2">
      <c r="A70" s="531" t="s">
        <v>37</v>
      </c>
      <c r="B70" s="543" t="s">
        <v>65</v>
      </c>
      <c r="C70" s="22">
        <v>2013</v>
      </c>
      <c r="D70" s="379"/>
      <c r="E70" s="381"/>
      <c r="F70" s="381"/>
      <c r="G70" s="381"/>
      <c r="H70" s="381"/>
      <c r="I70" s="380"/>
      <c r="J70" s="402">
        <f>IF(J67&lt;&gt;0,J49/M1/J67,0)</f>
        <v>0</v>
      </c>
      <c r="K70" s="402">
        <f>IF(J67&lt;&gt;0,K49/M1/J67,0)</f>
        <v>0</v>
      </c>
      <c r="L70" s="369"/>
      <c r="M70" s="369"/>
      <c r="N70" s="369"/>
      <c r="O70" s="369"/>
      <c r="P70" s="369"/>
      <c r="Q70" s="369"/>
    </row>
    <row r="71" spans="1:22" x14ac:dyDescent="0.2">
      <c r="A71" s="532"/>
      <c r="B71" s="546"/>
      <c r="C71" s="23">
        <v>2014</v>
      </c>
      <c r="D71" s="400"/>
      <c r="E71" s="378"/>
      <c r="F71" s="378"/>
      <c r="G71" s="378"/>
      <c r="H71" s="378"/>
      <c r="I71" s="401"/>
      <c r="J71" s="403">
        <f>IF(J68&lt;&gt;0,J50/M1/J68,0)</f>
        <v>0</v>
      </c>
      <c r="K71" s="403">
        <f>IF(J68&lt;&gt;0,K50/M1/J68,0)</f>
        <v>0</v>
      </c>
      <c r="L71" s="369"/>
      <c r="M71" s="369"/>
      <c r="N71" s="369"/>
      <c r="O71" s="369"/>
      <c r="P71" s="369"/>
      <c r="Q71" s="369"/>
    </row>
    <row r="72" spans="1:22" ht="13.5" thickBot="1" x14ac:dyDescent="0.25">
      <c r="A72" s="533"/>
      <c r="B72" s="547"/>
      <c r="C72" s="24">
        <v>2015</v>
      </c>
      <c r="D72" s="405"/>
      <c r="E72" s="370"/>
      <c r="F72" s="370"/>
      <c r="G72" s="370"/>
      <c r="H72" s="370"/>
      <c r="I72" s="406"/>
      <c r="J72" s="404">
        <f>IF(J69&lt;&gt;0,J51/M1/J69,0)</f>
        <v>17.875</v>
      </c>
      <c r="K72" s="404">
        <f>IF(J69&lt;&gt;0,K51/M1/J69,0)</f>
        <v>17.208333333333332</v>
      </c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</row>
    <row r="73" spans="1:22" x14ac:dyDescent="0.2">
      <c r="A73" s="543" t="s">
        <v>80</v>
      </c>
      <c r="B73" s="543" t="s">
        <v>79</v>
      </c>
      <c r="C73" s="22">
        <v>2013</v>
      </c>
      <c r="D73" s="379"/>
      <c r="E73" s="381"/>
      <c r="F73" s="408"/>
      <c r="G73" s="408"/>
      <c r="H73" s="408"/>
      <c r="I73" s="409"/>
      <c r="J73" s="20"/>
      <c r="K73" s="407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</row>
    <row r="74" spans="1:22" x14ac:dyDescent="0.2">
      <c r="A74" s="546"/>
      <c r="B74" s="546"/>
      <c r="C74" s="23">
        <v>2014</v>
      </c>
      <c r="D74" s="400"/>
      <c r="E74" s="378"/>
      <c r="F74" s="410"/>
      <c r="G74" s="410"/>
      <c r="H74" s="410"/>
      <c r="I74" s="411"/>
      <c r="J74" s="14"/>
      <c r="K74" s="407"/>
      <c r="L74" s="369"/>
      <c r="M74" s="369"/>
      <c r="N74" s="369"/>
      <c r="O74" s="369"/>
      <c r="P74" s="369"/>
      <c r="Q74" s="369"/>
      <c r="R74" s="369"/>
      <c r="S74" s="369"/>
      <c r="T74" s="369"/>
      <c r="U74" s="369"/>
      <c r="V74" s="369"/>
    </row>
    <row r="75" spans="1:22" ht="13.5" thickBot="1" x14ac:dyDescent="0.25">
      <c r="A75" s="547"/>
      <c r="B75" s="547"/>
      <c r="C75" s="24">
        <v>2015</v>
      </c>
      <c r="D75" s="405"/>
      <c r="E75" s="370"/>
      <c r="F75" s="412"/>
      <c r="G75" s="412"/>
      <c r="H75" s="412"/>
      <c r="I75" s="413"/>
      <c r="J75" s="19">
        <v>48</v>
      </c>
      <c r="K75" s="407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</row>
    <row r="76" spans="1:22" x14ac:dyDescent="0.2">
      <c r="A76" s="552" t="s">
        <v>78</v>
      </c>
      <c r="B76" s="543" t="s">
        <v>67</v>
      </c>
      <c r="C76" s="22">
        <v>2013</v>
      </c>
      <c r="D76" s="379"/>
      <c r="E76" s="381"/>
      <c r="F76" s="408"/>
      <c r="G76" s="408"/>
      <c r="H76" s="408"/>
      <c r="I76" s="409"/>
      <c r="J76" s="414">
        <f>IF(J73&lt;&gt;0,J52/J73,0)</f>
        <v>0</v>
      </c>
      <c r="K76" s="415">
        <f>IF(J73&lt;&gt;0,K52/J73,0)</f>
        <v>0</v>
      </c>
      <c r="L76" s="369"/>
      <c r="M76" s="369"/>
      <c r="N76" s="369"/>
      <c r="O76" s="369"/>
      <c r="P76" s="369"/>
      <c r="Q76" s="369"/>
      <c r="R76" s="369"/>
      <c r="S76" s="369"/>
      <c r="T76" s="369"/>
      <c r="U76" s="369"/>
      <c r="V76" s="369"/>
    </row>
    <row r="77" spans="1:22" x14ac:dyDescent="0.2">
      <c r="A77" s="553"/>
      <c r="B77" s="546"/>
      <c r="C77" s="23">
        <v>2014</v>
      </c>
      <c r="D77" s="400"/>
      <c r="E77" s="378"/>
      <c r="F77" s="410"/>
      <c r="G77" s="410"/>
      <c r="H77" s="410"/>
      <c r="I77" s="411"/>
      <c r="J77" s="416">
        <f>IF(J74&lt;&gt;0,J53/J74,0)</f>
        <v>0</v>
      </c>
      <c r="K77" s="417">
        <f>IF(J74&lt;&gt;0,K53/J74,0)</f>
        <v>0</v>
      </c>
      <c r="L77" s="369"/>
      <c r="M77" s="369"/>
      <c r="N77" s="369"/>
      <c r="O77" s="369"/>
      <c r="P77" s="369"/>
      <c r="Q77" s="369"/>
      <c r="R77" s="369"/>
      <c r="S77" s="369"/>
      <c r="T77" s="369"/>
      <c r="U77" s="369"/>
      <c r="V77" s="369"/>
    </row>
    <row r="78" spans="1:22" ht="13.5" thickBot="1" x14ac:dyDescent="0.25">
      <c r="A78" s="554"/>
      <c r="B78" s="547"/>
      <c r="C78" s="24">
        <v>2015</v>
      </c>
      <c r="D78" s="405"/>
      <c r="E78" s="370"/>
      <c r="F78" s="412"/>
      <c r="G78" s="412"/>
      <c r="H78" s="412"/>
      <c r="I78" s="413"/>
      <c r="J78" s="418">
        <f>IF(J75&lt;&gt;0,J54/J75,0)</f>
        <v>26.666666666666668</v>
      </c>
      <c r="K78" s="419">
        <f>IF(J75&lt;&gt;0,K54/J75,0)</f>
        <v>25.5625</v>
      </c>
      <c r="L78" s="369"/>
      <c r="M78" s="369"/>
      <c r="N78" s="369"/>
      <c r="O78" s="369"/>
      <c r="P78" s="369"/>
      <c r="Q78" s="369"/>
      <c r="R78" s="369"/>
      <c r="S78" s="369"/>
      <c r="T78" s="369"/>
      <c r="U78" s="369"/>
      <c r="V78" s="369"/>
    </row>
    <row r="79" spans="1:22" s="6" customFormat="1" ht="33.75" customHeight="1" x14ac:dyDescent="0.2"/>
    <row r="80" spans="1:22" s="6" customFormat="1" x14ac:dyDescent="0.2">
      <c r="A80" s="7" t="s">
        <v>624</v>
      </c>
      <c r="C80" s="429"/>
    </row>
    <row r="81" spans="1:16" s="6" customFormat="1" x14ac:dyDescent="0.2">
      <c r="A81" s="7" t="s">
        <v>607</v>
      </c>
      <c r="C81" s="429"/>
      <c r="H81" s="7" t="s">
        <v>619</v>
      </c>
      <c r="M81" s="7" t="s">
        <v>29</v>
      </c>
    </row>
    <row r="82" spans="1:16" s="6" customFormat="1" x14ac:dyDescent="0.2">
      <c r="A82" s="7" t="s">
        <v>625</v>
      </c>
      <c r="C82" s="7"/>
      <c r="H82" s="523" t="s">
        <v>595</v>
      </c>
      <c r="M82" s="523" t="s">
        <v>596</v>
      </c>
    </row>
    <row r="83" spans="1:16" s="6" customFormat="1" x14ac:dyDescent="0.2">
      <c r="P83" s="6" t="s">
        <v>30</v>
      </c>
    </row>
    <row r="84" spans="1:16" s="6" customFormat="1" x14ac:dyDescent="0.2"/>
    <row r="85" spans="1:16" s="6" customFormat="1" x14ac:dyDescent="0.2"/>
    <row r="86" spans="1:16" s="6" customFormat="1" x14ac:dyDescent="0.2"/>
    <row r="87" spans="1:16" s="6" customFormat="1" x14ac:dyDescent="0.2"/>
    <row r="88" spans="1:16" s="6" customFormat="1" x14ac:dyDescent="0.2"/>
    <row r="89" spans="1:16" s="6" customFormat="1" x14ac:dyDescent="0.2"/>
    <row r="90" spans="1:16" s="6" customFormat="1" x14ac:dyDescent="0.2"/>
    <row r="91" spans="1:16" s="6" customFormat="1" x14ac:dyDescent="0.2"/>
    <row r="92" spans="1:16" s="6" customFormat="1" x14ac:dyDescent="0.2"/>
    <row r="93" spans="1:16" s="6" customFormat="1" x14ac:dyDescent="0.2"/>
    <row r="94" spans="1:16" s="6" customFormat="1" x14ac:dyDescent="0.2"/>
    <row r="95" spans="1:16" s="6" customFormat="1" x14ac:dyDescent="0.2"/>
    <row r="96" spans="1:1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29" spans="3:14" x14ac:dyDescent="0.2">
      <c r="C129" s="421"/>
      <c r="D129" s="421"/>
      <c r="E129" s="421"/>
      <c r="F129" s="421"/>
      <c r="G129" s="421"/>
      <c r="H129" s="421"/>
      <c r="I129" s="421"/>
      <c r="J129" s="421"/>
      <c r="K129" s="421"/>
      <c r="L129" s="421"/>
      <c r="M129" s="421"/>
      <c r="N129" s="421"/>
    </row>
    <row r="140" spans="3:14" x14ac:dyDescent="0.2">
      <c r="K140" s="421"/>
      <c r="L140" s="421"/>
      <c r="M140" s="421"/>
      <c r="N140" s="421"/>
    </row>
    <row r="141" spans="3:14" x14ac:dyDescent="0.2">
      <c r="K141" s="421"/>
      <c r="L141" s="421"/>
      <c r="M141" s="421"/>
      <c r="N141" s="421"/>
    </row>
    <row r="142" spans="3:14" x14ac:dyDescent="0.2">
      <c r="K142" s="421"/>
      <c r="L142" s="421"/>
      <c r="M142" s="421"/>
      <c r="N142" s="421"/>
    </row>
    <row r="143" spans="3:14" x14ac:dyDescent="0.2">
      <c r="K143" s="421"/>
      <c r="L143" s="421"/>
      <c r="M143" s="421"/>
      <c r="N143" s="421"/>
    </row>
  </sheetData>
  <sheetProtection password="D259" sheet="1" objects="1" scenarios="1" formatColumns="0" formatRows="0"/>
  <mergeCells count="73">
    <mergeCell ref="B1:J1"/>
    <mergeCell ref="G4:G5"/>
    <mergeCell ref="F3:G3"/>
    <mergeCell ref="O4:O5"/>
    <mergeCell ref="S4:S5"/>
    <mergeCell ref="N3:N5"/>
    <mergeCell ref="J3:J5"/>
    <mergeCell ref="K4:K5"/>
    <mergeCell ref="A2:B2"/>
    <mergeCell ref="N1:P1"/>
    <mergeCell ref="C2:M2"/>
    <mergeCell ref="D3:D5"/>
    <mergeCell ref="E3:E5"/>
    <mergeCell ref="H3:H5"/>
    <mergeCell ref="F4:F5"/>
    <mergeCell ref="A3:B5"/>
    <mergeCell ref="R57:V57"/>
    <mergeCell ref="A73:A75"/>
    <mergeCell ref="B73:B75"/>
    <mergeCell ref="A52:A54"/>
    <mergeCell ref="B52:B54"/>
    <mergeCell ref="A55:A57"/>
    <mergeCell ref="B55:B57"/>
    <mergeCell ref="A58:A60"/>
    <mergeCell ref="B58:B60"/>
    <mergeCell ref="A61:A63"/>
    <mergeCell ref="B61:B63"/>
    <mergeCell ref="A76:A78"/>
    <mergeCell ref="B76:B78"/>
    <mergeCell ref="A64:A66"/>
    <mergeCell ref="B64:B66"/>
    <mergeCell ref="A67:A69"/>
    <mergeCell ref="B67:B69"/>
    <mergeCell ref="A70:A72"/>
    <mergeCell ref="B70:B72"/>
    <mergeCell ref="A43:A45"/>
    <mergeCell ref="B43:B45"/>
    <mergeCell ref="A46:A48"/>
    <mergeCell ref="B46:B48"/>
    <mergeCell ref="A49:A51"/>
    <mergeCell ref="B49:B51"/>
    <mergeCell ref="A34:A36"/>
    <mergeCell ref="B34:B36"/>
    <mergeCell ref="A37:A39"/>
    <mergeCell ref="B37:B39"/>
    <mergeCell ref="A40:A42"/>
    <mergeCell ref="B40:B42"/>
    <mergeCell ref="A25:A27"/>
    <mergeCell ref="B25:B27"/>
    <mergeCell ref="A28:A30"/>
    <mergeCell ref="B28:B30"/>
    <mergeCell ref="A31:A33"/>
    <mergeCell ref="B31:B33"/>
    <mergeCell ref="A16:A18"/>
    <mergeCell ref="B16:B18"/>
    <mergeCell ref="A19:A21"/>
    <mergeCell ref="B19:B21"/>
    <mergeCell ref="A22:A24"/>
    <mergeCell ref="B22:B24"/>
    <mergeCell ref="A7:A9"/>
    <mergeCell ref="B7:B9"/>
    <mergeCell ref="A10:A12"/>
    <mergeCell ref="B10:B12"/>
    <mergeCell ref="A13:A15"/>
    <mergeCell ref="B13:B15"/>
    <mergeCell ref="T3:T5"/>
    <mergeCell ref="U3:U5"/>
    <mergeCell ref="L4:M4"/>
    <mergeCell ref="P4:P5"/>
    <mergeCell ref="Q4:Q5"/>
    <mergeCell ref="R4:R5"/>
    <mergeCell ref="K3:M3"/>
    <mergeCell ref="O3:S3"/>
  </mergeCells>
  <hyperlinks>
    <hyperlink ref="A2:B2" location="'Списък Приложения'!A1" display="НАЗАД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30" stopIfTrue="1" operator="notEqual" id="{72A2FF86-E4AC-4396-A049-CA341CFD6A8A}">
            <xm:f>'2.Прил 2_ГД'!$D$35+'2.Прил 2_ГД'!$E$35+'2.Прил 2_ГД'!$F$35</xm:f>
            <x14:dxf>
              <fill>
                <patternFill>
                  <bgColor rgb="FFFF000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127" stopIfTrue="1" operator="notEqual" id="{57AF9A1D-8672-4A63-8CD1-A18468E9F062}">
            <xm:f>'6.Прил 3_ГДиАД-съдии'!$AZ$9</xm:f>
            <x14:dxf>
              <fill>
                <patternFill>
                  <bgColor rgb="FFFF0000"/>
                </patternFill>
              </fill>
            </x14:dxf>
          </x14:cfRule>
          <xm:sqref>L30</xm:sqref>
        </x14:conditionalFormatting>
        <x14:conditionalFormatting xmlns:xm="http://schemas.microsoft.com/office/excel/2006/main">
          <x14:cfRule type="cellIs" priority="126" stopIfTrue="1" operator="notEqual" id="{297EA4B0-9700-4083-8A22-67175D5EA0FF}">
            <xm:f>'6.Прил 3_ГДиАД-съдии'!$AJ$9</xm:f>
            <x14:dxf>
              <fill>
                <patternFill>
                  <bgColor rgb="FFFF0000"/>
                </patternFill>
              </fill>
            </x14:dxf>
          </x14:cfRule>
          <xm:sqref>N30</xm:sqref>
        </x14:conditionalFormatting>
        <x14:conditionalFormatting xmlns:xm="http://schemas.microsoft.com/office/excel/2006/main">
          <x14:cfRule type="cellIs" priority="125" stopIfTrue="1" operator="notEqual" id="{E928D880-E428-40C7-9EC5-662694DF3BD5}">
            <xm:f>'6.Прил 3_ГДиАД-съдии'!$AR$9</xm:f>
            <x14:dxf>
              <fill>
                <patternFill>
                  <bgColor rgb="FFFF0000"/>
                </patternFill>
              </fill>
            </x14:dxf>
          </x14:cfRule>
          <xm:sqref>O30</xm:sqref>
        </x14:conditionalFormatting>
        <x14:conditionalFormatting xmlns:xm="http://schemas.microsoft.com/office/excel/2006/main">
          <x14:cfRule type="cellIs" priority="120" stopIfTrue="1" operator="notEqual" id="{B9CECDAB-014B-44B6-AFDF-C80D39BF1E39}">
            <xm:f>'6.Прил 3_ГДиАД-съдии'!$AS$9</xm:f>
            <x14:dxf>
              <fill>
                <patternFill>
                  <bgColor rgb="FFFF0000"/>
                </patternFill>
              </fill>
            </x14:dxf>
          </x14:cfRule>
          <xm:sqref>O9</xm:sqref>
        </x14:conditionalFormatting>
        <x14:conditionalFormatting xmlns:xm="http://schemas.microsoft.com/office/excel/2006/main">
          <x14:cfRule type="cellIs" priority="118" stopIfTrue="1" operator="notEqual" id="{73A9D04E-0241-4CCD-A51E-62DFACCC17DB}">
            <xm:f>'6.Прил 3_ГДиАД-съдии'!$V$9</xm:f>
            <x14:dxf>
              <fill>
                <patternFill>
                  <bgColor rgb="FFFF0000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cellIs" priority="116" stopIfTrue="1" operator="notEqual" id="{7E6C04D6-F096-4A28-BAFC-B069F7349CF3}">
            <xm:f>'6.Прил 3_ГДиАД-съдии'!$AT$9</xm:f>
            <x14:dxf>
              <fill>
                <patternFill>
                  <bgColor rgb="FFFF0000"/>
                </patternFill>
              </fill>
            </x14:dxf>
          </x14:cfRule>
          <xm:sqref>O12</xm:sqref>
        </x14:conditionalFormatting>
        <x14:conditionalFormatting xmlns:xm="http://schemas.microsoft.com/office/excel/2006/main">
          <x14:cfRule type="cellIs" priority="112" stopIfTrue="1" operator="notEqual" id="{EE5A6B89-DE52-42B5-866A-DB8C531BCDC7}">
            <xm:f>'6.Прил 3_ГДиАД-съдии'!$AU$9</xm:f>
            <x14:dxf>
              <fill>
                <patternFill>
                  <bgColor rgb="FFFF0000"/>
                </patternFill>
              </fill>
            </x14:dxf>
          </x14:cfRule>
          <xm:sqref>O15</xm:sqref>
        </x14:conditionalFormatting>
        <x14:conditionalFormatting xmlns:xm="http://schemas.microsoft.com/office/excel/2006/main">
          <x14:cfRule type="cellIs" priority="108" stopIfTrue="1" operator="notEqual" id="{5AB11A5B-4209-4F81-A911-A3413D1E5681}">
            <xm:f>'6.Прил 3_ГДиАД-съдии'!$AV$9</xm:f>
            <x14:dxf>
              <fill>
                <patternFill>
                  <bgColor rgb="FFFF0000"/>
                </patternFill>
              </fill>
            </x14:dxf>
          </x14:cfRule>
          <xm:sqref>O18</xm:sqref>
        </x14:conditionalFormatting>
        <x14:conditionalFormatting xmlns:xm="http://schemas.microsoft.com/office/excel/2006/main">
          <x14:cfRule type="cellIs" priority="104" stopIfTrue="1" operator="notEqual" id="{18306EEC-E111-48BB-A9F6-ED3289398132}">
            <xm:f>'6.Прил 3_ГДиАД-съдии'!$AW$9</xm:f>
            <x14:dxf>
              <fill>
                <patternFill>
                  <bgColor rgb="FFFF0000"/>
                </patternFill>
              </fill>
            </x14:dxf>
          </x14:cfRule>
          <xm:sqref>O21</xm:sqref>
        </x14:conditionalFormatting>
        <x14:conditionalFormatting xmlns:xm="http://schemas.microsoft.com/office/excel/2006/main">
          <x14:cfRule type="cellIs" priority="100" stopIfTrue="1" operator="notEqual" id="{8E2817AA-445E-4FCC-9058-850F2BB2D3FB}">
            <xm:f>'6.Прил 3_ГДиАД-съдии'!$AX$9</xm:f>
            <x14:dxf>
              <fill>
                <patternFill>
                  <bgColor rgb="FFFF0000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cellIs" priority="96" stopIfTrue="1" operator="notEqual" id="{5831E442-EE93-4EC5-8928-2089FAA15777}">
            <xm:f>'6.Прил 3_ГДиАД-съдии'!$AY$9</xm:f>
            <x14:dxf>
              <fill>
                <patternFill>
                  <bgColor rgb="FFFF0000"/>
                </patternFill>
              </fill>
            </x14:dxf>
          </x14:cfRule>
          <xm:sqref>O27</xm:sqref>
        </x14:conditionalFormatting>
        <x14:conditionalFormatting xmlns:xm="http://schemas.microsoft.com/office/excel/2006/main">
          <x14:cfRule type="cellIs" priority="92" stopIfTrue="1" operator="notEqual" id="{41708E8E-7A6D-48E9-A8BF-D96126C49F6D}">
            <xm:f>'4.Прил 3_НД-съдии'!$AI$8</xm:f>
            <x14:dxf>
              <fill>
                <patternFill>
                  <bgColor rgb="FFFF0000"/>
                </patternFill>
              </fill>
            </x14:dxf>
          </x14:cfRule>
          <xm:sqref>O33</xm:sqref>
        </x14:conditionalFormatting>
        <x14:conditionalFormatting xmlns:xm="http://schemas.microsoft.com/office/excel/2006/main">
          <x14:cfRule type="cellIs" priority="88" stopIfTrue="1" operator="notEqual" id="{D2E3E41D-5A52-4A3F-B362-B53DE45CDC2C}">
            <xm:f>'4.Прил 3_НД-съдии'!$AJ$8</xm:f>
            <x14:dxf>
              <fill>
                <patternFill>
                  <bgColor rgb="FFFF0000"/>
                </patternFill>
              </fill>
            </x14:dxf>
          </x14:cfRule>
          <xm:sqref>O36</xm:sqref>
        </x14:conditionalFormatting>
        <x14:conditionalFormatting xmlns:xm="http://schemas.microsoft.com/office/excel/2006/main">
          <x14:cfRule type="cellIs" priority="84" stopIfTrue="1" operator="notEqual" id="{CF54F441-32D7-47F0-9222-8DA857C063F3}">
            <xm:f>'4.Прил 3_НД-съдии'!$AK$8</xm:f>
            <x14:dxf>
              <fill>
                <patternFill>
                  <bgColor rgb="FFFF0000"/>
                </patternFill>
              </fill>
            </x14:dxf>
          </x14:cfRule>
          <xm:sqref>O39</xm:sqref>
        </x14:conditionalFormatting>
        <x14:conditionalFormatting xmlns:xm="http://schemas.microsoft.com/office/excel/2006/main">
          <x14:cfRule type="cellIs" priority="80" stopIfTrue="1" operator="notEqual" id="{DCBA76A8-0788-4048-BC39-4B18BD1885C4}">
            <xm:f>'4.Прил 3_НД-съдии'!$AM$8</xm:f>
            <x14:dxf>
              <fill>
                <patternFill>
                  <bgColor rgb="FFFF0000"/>
                </patternFill>
              </fill>
            </x14:dxf>
          </x14:cfRule>
          <xm:sqref>O48</xm:sqref>
        </x14:conditionalFormatting>
        <x14:conditionalFormatting xmlns:xm="http://schemas.microsoft.com/office/excel/2006/main">
          <x14:cfRule type="cellIs" priority="129" stopIfTrue="1" operator="notEqual" id="{7493A046-7CFB-4BCC-ACD7-D9CB9546AD57}">
            <xm:f>'6.Прил 3_ГДиАД-съдии'!$T$9</xm:f>
            <x14:dxf>
              <fill>
                <patternFill>
                  <bgColor rgb="FFFF0000"/>
                </patternFill>
              </fill>
            </x14:dxf>
          </x14:cfRule>
          <xm:sqref>J30</xm:sqref>
        </x14:conditionalFormatting>
        <x14:conditionalFormatting xmlns:xm="http://schemas.microsoft.com/office/excel/2006/main">
          <x14:cfRule type="cellIs" priority="128" stopIfTrue="1" operator="notEqual" id="{81AE8272-C82A-4651-9525-1B7AD3EAF591}">
            <xm:f>'6.Прил 3_ГДиАД-съдии'!$AB$9</xm:f>
            <x14:dxf>
              <fill>
                <patternFill>
                  <bgColor rgb="FFFF0000"/>
                </patternFill>
              </fill>
            </x14:dxf>
          </x14:cfRule>
          <xm:sqref>K30</xm:sqref>
        </x14:conditionalFormatting>
        <x14:conditionalFormatting xmlns:xm="http://schemas.microsoft.com/office/excel/2006/main">
          <x14:cfRule type="cellIs" priority="124" stopIfTrue="1" operator="notEqual" id="{7B25F2C4-005D-4E73-9473-D39D718E23EC}">
            <xm:f>'6.Прил 3_ГДиАД-съдии'!$BH$9</xm:f>
            <x14:dxf>
              <fill>
                <patternFill>
                  <bgColor rgb="FFFF0000"/>
                </patternFill>
              </fill>
            </x14:dxf>
          </x14:cfRule>
          <xm:sqref>U30</xm:sqref>
        </x14:conditionalFormatting>
        <x14:conditionalFormatting xmlns:xm="http://schemas.microsoft.com/office/excel/2006/main">
          <x14:cfRule type="cellIs" priority="122" stopIfTrue="1" operator="notEqual" id="{FCD9F0DC-C320-427C-9121-2ECA3354712B}">
            <xm:f>'6.Прил 3_ГДиАД-съдии'!$U$9</xm:f>
            <x14:dxf>
              <fill>
                <patternFill>
                  <bgColor rgb="FFFF0000"/>
                </patternFill>
              </fill>
            </x14:dxf>
          </x14:cfRule>
          <xm:sqref>J9</xm:sqref>
        </x14:conditionalFormatting>
        <x14:conditionalFormatting xmlns:xm="http://schemas.microsoft.com/office/excel/2006/main">
          <x14:cfRule type="cellIs" priority="121" stopIfTrue="1" operator="notEqual" id="{9152B3C6-B24E-496B-9DC9-FBB920B0DEF7}">
            <xm:f>'6.Прил 3_ГДиАД-съдии'!$AC$9</xm:f>
            <x14:dxf>
              <fill>
                <patternFill>
                  <bgColor rgb="FFFF0000"/>
                </patternFill>
              </fill>
            </x14:dxf>
          </x14:cfRule>
          <xm:sqref>K9</xm:sqref>
        </x14:conditionalFormatting>
        <x14:conditionalFormatting xmlns:xm="http://schemas.microsoft.com/office/excel/2006/main">
          <x14:cfRule type="cellIs" priority="119" stopIfTrue="1" operator="notEqual" id="{E9353AA5-6E56-454B-9AE2-A2163A83FA79}">
            <xm:f>'6.Прил 3_ГДиАД-съдии'!$BI$9</xm:f>
            <x14:dxf>
              <fill>
                <patternFill>
                  <bgColor rgb="FFFF0000"/>
                </patternFill>
              </fill>
            </x14:dxf>
          </x14:cfRule>
          <xm:sqref>U9</xm:sqref>
        </x14:conditionalFormatting>
        <x14:conditionalFormatting xmlns:xm="http://schemas.microsoft.com/office/excel/2006/main">
          <x14:cfRule type="cellIs" priority="117" stopIfTrue="1" operator="notEqual" id="{CC5B34F3-BA12-4810-9EAB-393C6D85E6E8}">
            <xm:f>'6.Прил 3_ГДиАД-съдии'!$AD$9</xm:f>
            <x14:dxf>
              <fill>
                <patternFill>
                  <bgColor rgb="FFFF0000"/>
                </patternFill>
              </fill>
            </x14:dxf>
          </x14:cfRule>
          <xm:sqref>K12</xm:sqref>
        </x14:conditionalFormatting>
        <x14:conditionalFormatting xmlns:xm="http://schemas.microsoft.com/office/excel/2006/main">
          <x14:cfRule type="cellIs" priority="114" stopIfTrue="1" operator="notEqual" id="{10DD0A5E-87CE-4BAF-B4B2-A01C22FF354D}">
            <xm:f>'6.Прил 3_ГДиАД-съдии'!$W$9</xm:f>
            <x14:dxf>
              <fill>
                <patternFill>
                  <bgColor rgb="FFFF0000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cellIs" priority="110" stopIfTrue="1" operator="notEqual" id="{5E26A902-244C-4C95-9317-A2C8F08A6F60}">
            <xm:f>'6.Прил 3_ГДиАД-съдии'!$X$9</xm:f>
            <x14:dxf>
              <fill>
                <patternFill>
                  <bgColor rgb="FFFF0000"/>
                </patternFill>
              </fill>
            </x14:dxf>
          </x14:cfRule>
          <xm:sqref>J18</xm:sqref>
        </x14:conditionalFormatting>
        <x14:conditionalFormatting xmlns:xm="http://schemas.microsoft.com/office/excel/2006/main">
          <x14:cfRule type="cellIs" priority="106" stopIfTrue="1" operator="notEqual" id="{F1F4242A-95E7-498B-9C10-6979495BCCAC}">
            <xm:f>'6.Прил 3_ГДиАД-съдии'!$Y$9</xm:f>
            <x14:dxf>
              <fill>
                <patternFill>
                  <bgColor rgb="FFFF0000"/>
                </patternFill>
              </fill>
            </x14:dxf>
          </x14:cfRule>
          <xm:sqref>J21</xm:sqref>
        </x14:conditionalFormatting>
        <x14:conditionalFormatting xmlns:xm="http://schemas.microsoft.com/office/excel/2006/main">
          <x14:cfRule type="cellIs" priority="105" stopIfTrue="1" operator="notEqual" id="{B75FF5D9-A4F8-4F69-8309-BA907E2B7B7C}">
            <xm:f>'6.Прил 3_ГДиАД-съдии'!$AG$9</xm:f>
            <x14:dxf>
              <fill>
                <patternFill>
                  <bgColor rgb="FFFF0000"/>
                </patternFill>
              </fill>
            </x14:dxf>
          </x14:cfRule>
          <xm:sqref>K21</xm:sqref>
        </x14:conditionalFormatting>
        <x14:conditionalFormatting xmlns:xm="http://schemas.microsoft.com/office/excel/2006/main">
          <x14:cfRule type="cellIs" priority="102" stopIfTrue="1" operator="notEqual" id="{6EB621AC-1FA7-4172-ABD0-8BCBD0AAA12D}">
            <xm:f>'6.Прил 3_ГДиАД-съдии'!$Z$9</xm:f>
            <x14:dxf>
              <fill>
                <patternFill>
                  <bgColor rgb="FFFF0000"/>
                </patternFill>
              </fill>
            </x14:dxf>
          </x14:cfRule>
          <xm:sqref>J24</xm:sqref>
        </x14:conditionalFormatting>
        <x14:conditionalFormatting xmlns:xm="http://schemas.microsoft.com/office/excel/2006/main">
          <x14:cfRule type="cellIs" priority="98" stopIfTrue="1" operator="notEqual" id="{F9262CDE-DCFB-47F6-9BEA-838A6180B472}">
            <xm:f>'6.Прил 3_ГДиАД-съдии'!$AA$9</xm:f>
            <x14:dxf>
              <fill>
                <patternFill>
                  <bgColor rgb="FFFF0000"/>
                </patternFill>
              </fill>
            </x14:dxf>
          </x14:cfRule>
          <xm:sqref>J27</xm:sqref>
        </x14:conditionalFormatting>
        <x14:conditionalFormatting xmlns:xm="http://schemas.microsoft.com/office/excel/2006/main">
          <x14:cfRule type="cellIs" priority="94" stopIfTrue="1" operator="notEqual" id="{E478565F-81C0-4CF6-915A-EFD2D4BE4228}">
            <xm:f>'4.Прил 3_НД-съдии'!$Q$8</xm:f>
            <x14:dxf>
              <fill>
                <patternFill>
                  <bgColor rgb="FFFF0000"/>
                </patternFill>
              </fill>
            </x14:dxf>
          </x14:cfRule>
          <xm:sqref>J33</xm:sqref>
        </x14:conditionalFormatting>
        <x14:conditionalFormatting xmlns:xm="http://schemas.microsoft.com/office/excel/2006/main">
          <x14:cfRule type="cellIs" priority="93" stopIfTrue="1" operator="notEqual" id="{F5C05880-B8A7-4946-AC51-09B53334FB8F}">
            <xm:f>'4.Прил 3_НД-съдии'!$W$8</xm:f>
            <x14:dxf>
              <fill>
                <patternFill>
                  <bgColor rgb="FFFF0000"/>
                </patternFill>
              </fill>
            </x14:dxf>
          </x14:cfRule>
          <xm:sqref>K33</xm:sqref>
        </x14:conditionalFormatting>
        <x14:conditionalFormatting xmlns:xm="http://schemas.microsoft.com/office/excel/2006/main">
          <x14:cfRule type="cellIs" priority="86" stopIfTrue="1" operator="notEqual" id="{666EDDB4-96D1-4201-BB60-8DA28B368044}">
            <xm:f>'4.Прил 3_НД-съдии'!$S$8</xm:f>
            <x14:dxf>
              <fill>
                <patternFill>
                  <bgColor rgb="FFFF0000"/>
                </patternFill>
              </fill>
            </x14:dxf>
          </x14:cfRule>
          <xm:sqref>J39</xm:sqref>
        </x14:conditionalFormatting>
        <x14:conditionalFormatting xmlns:xm="http://schemas.microsoft.com/office/excel/2006/main">
          <x14:cfRule type="cellIs" priority="82" stopIfTrue="1" operator="notEqual" id="{5EA6F937-4A27-4D07-A7A7-EC7B38E635DD}">
            <xm:f>'4.Прил 3_НД-съдии'!$U$8</xm:f>
            <x14:dxf>
              <fill>
                <patternFill>
                  <bgColor rgb="FFFF0000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cellIs" priority="81" stopIfTrue="1" operator="notEqual" id="{C730B499-2F10-4927-BE70-BC272D001394}">
            <xm:f>'4.Прил 3_НД-съдии'!$AA$8</xm:f>
            <x14:dxf>
              <fill>
                <patternFill>
                  <bgColor rgb="FFFF0000"/>
                </patternFill>
              </fill>
            </x14:dxf>
          </x14:cfRule>
          <xm:sqref>K48</xm:sqref>
        </x14:conditionalFormatting>
        <x14:conditionalFormatting xmlns:xm="http://schemas.microsoft.com/office/excel/2006/main">
          <x14:cfRule type="cellIs" priority="45" stopIfTrue="1" operator="notEqual" id="{4C6B0D4F-9296-4D6E-9517-150C4922E575}">
            <xm:f>'4.Прил 3_НД-съдии'!$R$8</xm:f>
            <x14:dxf>
              <fill>
                <patternFill>
                  <bgColor rgb="FFFF0000"/>
                </patternFill>
              </fill>
            </x14:dxf>
          </x14:cfRule>
          <xm:sqref>J36</xm:sqref>
        </x14:conditionalFormatting>
        <x14:conditionalFormatting xmlns:xm="http://schemas.microsoft.com/office/excel/2006/main">
          <x14:cfRule type="cellIs" priority="44" stopIfTrue="1" operator="notEqual" id="{A56B9F55-E55D-4E5A-B2F8-CB9F4F79F16D}">
            <xm:f>'4.Прил 3_НД-съдии'!$P$8</xm:f>
            <x14:dxf>
              <fill>
                <patternFill>
                  <bgColor rgb="FFFF0000"/>
                </patternFill>
              </fill>
            </x14:dxf>
          </x14:cfRule>
          <xm:sqref>J51</xm:sqref>
        </x14:conditionalFormatting>
        <x14:conditionalFormatting xmlns:xm="http://schemas.microsoft.com/office/excel/2006/main">
          <x14:cfRule type="cellIs" priority="43" stopIfTrue="1" operator="notEqual" id="{2DCB0F37-540C-4C9D-9CC0-792F373F82A2}">
            <xm:f>'6.Прил 3_ГДиАД-съдии'!$AE$9</xm:f>
            <x14:dxf>
              <fill>
                <patternFill>
                  <bgColor rgb="FFFF0000"/>
                </patternFill>
              </fill>
            </x14:dxf>
          </x14:cfRule>
          <xm:sqref>K15</xm:sqref>
        </x14:conditionalFormatting>
        <x14:conditionalFormatting xmlns:xm="http://schemas.microsoft.com/office/excel/2006/main">
          <x14:cfRule type="cellIs" priority="42" stopIfTrue="1" operator="notEqual" id="{15A7517F-894E-4A60-8D21-0F3E985A8F6B}">
            <xm:f>'6.Прил 3_ГДиАД-съдии'!$AF$9</xm:f>
            <x14:dxf>
              <fill>
                <patternFill>
                  <bgColor rgb="FFFF0000"/>
                </patternFill>
              </fill>
            </x14:dxf>
          </x14:cfRule>
          <xm:sqref>K18</xm:sqref>
        </x14:conditionalFormatting>
        <x14:conditionalFormatting xmlns:xm="http://schemas.microsoft.com/office/excel/2006/main">
          <x14:cfRule type="cellIs" priority="41" stopIfTrue="1" operator="notEqual" id="{C8FD4FDF-8145-47D9-A08F-20570E558247}">
            <xm:f>'6.Прил 3_ГДиАД-съдии'!$AH$9</xm:f>
            <x14:dxf>
              <fill>
                <patternFill>
                  <bgColor rgb="FFFF0000"/>
                </patternFill>
              </fill>
            </x14:dxf>
          </x14:cfRule>
          <xm:sqref>K24</xm:sqref>
        </x14:conditionalFormatting>
        <x14:conditionalFormatting xmlns:xm="http://schemas.microsoft.com/office/excel/2006/main">
          <x14:cfRule type="cellIs" priority="40" stopIfTrue="1" operator="notEqual" id="{0A188652-C2A9-45AF-91CA-5BE63FE22A81}">
            <xm:f>'6.Прил 3_ГДиАД-съдии'!$AI$9</xm:f>
            <x14:dxf>
              <fill>
                <patternFill>
                  <bgColor rgb="FFFF0000"/>
                </patternFill>
              </fill>
            </x14:dxf>
          </x14:cfRule>
          <xm:sqref>K27</xm:sqref>
        </x14:conditionalFormatting>
        <x14:conditionalFormatting xmlns:xm="http://schemas.microsoft.com/office/excel/2006/main">
          <x14:cfRule type="cellIs" priority="39" stopIfTrue="1" operator="notEqual" id="{0451905C-D1E2-440E-9CE9-AFE2ED1D747E}">
            <xm:f>'4.Прил 3_НД-съдии'!$X$8</xm:f>
            <x14:dxf>
              <fill>
                <patternFill>
                  <bgColor rgb="FFFF0000"/>
                </patternFill>
              </fill>
            </x14:dxf>
          </x14:cfRule>
          <xm:sqref>K36</xm:sqref>
        </x14:conditionalFormatting>
        <x14:conditionalFormatting xmlns:xm="http://schemas.microsoft.com/office/excel/2006/main">
          <x14:cfRule type="cellIs" priority="38" stopIfTrue="1" operator="notEqual" id="{F9F2BB26-876B-44E5-A7E2-DB77BCE4509B}">
            <xm:f>'4.Прил 3_НД-съдии'!$Y$8</xm:f>
            <x14:dxf>
              <fill>
                <patternFill>
                  <bgColor rgb="FFFF0000"/>
                </patternFill>
              </fill>
            </x14:dxf>
          </x14:cfRule>
          <xm:sqref>K39</xm:sqref>
        </x14:conditionalFormatting>
        <x14:conditionalFormatting xmlns:xm="http://schemas.microsoft.com/office/excel/2006/main">
          <x14:cfRule type="cellIs" priority="37" stopIfTrue="1" operator="notEqual" id="{CD8BA256-B7D1-4AC4-8477-E3B5D02595B0}">
            <xm:f>'4.Прил 3_НД-съдии'!$V$8</xm:f>
            <x14:dxf>
              <fill>
                <patternFill>
                  <bgColor rgb="FFFF0000"/>
                </patternFill>
              </fill>
            </x14:dxf>
          </x14:cfRule>
          <xm:sqref>K51</xm:sqref>
        </x14:conditionalFormatting>
        <x14:conditionalFormatting xmlns:xm="http://schemas.microsoft.com/office/excel/2006/main">
          <x14:cfRule type="cellIs" priority="36" operator="notEqual" id="{D2205079-A819-4064-AA87-06A4170ECEA4}">
            <xm:f>'6.Прил 3_ГДиАД-съдии'!$M$9</xm:f>
            <x14:dxf>
              <fill>
                <patternFill>
                  <bgColor rgb="FFFF0000"/>
                </patternFill>
              </fill>
            </x14:dxf>
          </x14:cfRule>
          <xm:sqref>I9</xm:sqref>
        </x14:conditionalFormatting>
        <x14:conditionalFormatting xmlns:xm="http://schemas.microsoft.com/office/excel/2006/main">
          <x14:cfRule type="cellIs" priority="35" operator="notEqual" id="{C145FE92-B969-4727-9A60-4709C0603E8E}">
            <xm:f>'6.Прил 3_ГДиАД-съдии'!$N$9</xm:f>
            <x14:dxf>
              <fill>
                <patternFill>
                  <bgColor rgb="FFFF0000"/>
                </patternFill>
              </fill>
            </x14:dxf>
          </x14:cfRule>
          <xm:sqref>I12</xm:sqref>
        </x14:conditionalFormatting>
        <x14:conditionalFormatting xmlns:xm="http://schemas.microsoft.com/office/excel/2006/main">
          <x14:cfRule type="cellIs" priority="34" operator="notEqual" id="{41A94599-1A70-43D0-A068-E4AD491FB5A4}">
            <xm:f>'6.Прил 3_ГДиАД-съдии'!$O$9</xm:f>
            <x14:dxf>
              <fill>
                <patternFill>
                  <bgColor rgb="FFFF0000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cellIs" priority="33" operator="notEqual" id="{F59A58CF-2817-4305-B3C4-CFE4949C2DCF}">
            <xm:f>'6.Прил 3_ГДиАД-съдии'!$P$9</xm:f>
            <x14:dxf>
              <fill>
                <patternFill>
                  <bgColor rgb="FFFF0000"/>
                </patternFill>
              </fill>
            </x14:dxf>
          </x14:cfRule>
          <xm:sqref>I18</xm:sqref>
        </x14:conditionalFormatting>
        <x14:conditionalFormatting xmlns:xm="http://schemas.microsoft.com/office/excel/2006/main">
          <x14:cfRule type="cellIs" priority="32" operator="notEqual" id="{8BA21ACE-D0A3-47CE-B2B2-B362D66D5600}">
            <xm:f>'6.Прил 3_ГДиАД-съдии'!$Q$9</xm:f>
            <x14:dxf>
              <fill>
                <patternFill>
                  <bgColor rgb="FFFF0000"/>
                </patternFill>
              </fill>
            </x14:dxf>
          </x14:cfRule>
          <xm:sqref>I21</xm:sqref>
        </x14:conditionalFormatting>
        <x14:conditionalFormatting xmlns:xm="http://schemas.microsoft.com/office/excel/2006/main">
          <x14:cfRule type="cellIs" priority="31" operator="notEqual" id="{15610341-6A3E-43F5-8577-767C4055E4A0}">
            <xm:f>'6.Прил 3_ГДиАД-съдии'!$R$9</xm:f>
            <x14:dxf>
              <fill>
                <patternFill>
                  <bgColor rgb="FFFF0000"/>
                </patternFill>
              </fill>
            </x14:dxf>
          </x14:cfRule>
          <xm:sqref>I24</xm:sqref>
        </x14:conditionalFormatting>
        <x14:conditionalFormatting xmlns:xm="http://schemas.microsoft.com/office/excel/2006/main">
          <x14:cfRule type="cellIs" priority="30" operator="notEqual" id="{429B8D8B-5A11-475D-862E-35E16839B23A}">
            <xm:f>'6.Прил 3_ГДиАД-съдии'!$S$9</xm:f>
            <x14:dxf>
              <fill>
                <patternFill>
                  <bgColor rgb="FFFF0000"/>
                </patternFill>
              </fill>
            </x14:dxf>
          </x14:cfRule>
          <xm:sqref>I27</xm:sqref>
        </x14:conditionalFormatting>
        <x14:conditionalFormatting xmlns:xm="http://schemas.microsoft.com/office/excel/2006/main">
          <x14:cfRule type="cellIs" priority="29" operator="notEqual" id="{5C8A8FCC-0ED6-490B-8D31-BE3FC8F605BD}">
            <xm:f>'6.Прил 3_ГДиАД-съдии'!$L$9</xm:f>
            <x14:dxf>
              <fill>
                <patternFill>
                  <bgColor rgb="FFFF0000"/>
                </patternFill>
              </fill>
            </x14:dxf>
          </x14:cfRule>
          <xm:sqref>I30</xm:sqref>
        </x14:conditionalFormatting>
        <x14:conditionalFormatting xmlns:xm="http://schemas.microsoft.com/office/excel/2006/main">
          <x14:cfRule type="cellIs" priority="28" stopIfTrue="1" operator="notEqual" id="{69D95584-F12A-405F-93C9-EDAADACFBD09}">
            <xm:f>'4.Прил 3_НД-съдии'!$K$8</xm:f>
            <x14:dxf>
              <fill>
                <patternFill>
                  <bgColor rgb="FFFF0000"/>
                </patternFill>
              </fill>
            </x14:dxf>
          </x14:cfRule>
          <xm:sqref>I33</xm:sqref>
        </x14:conditionalFormatting>
        <x14:conditionalFormatting xmlns:xm="http://schemas.microsoft.com/office/excel/2006/main">
          <x14:cfRule type="cellIs" priority="27" stopIfTrue="1" operator="notEqual" id="{EF47625E-A529-4AA6-952D-2C99A84B1AA4}">
            <xm:f>'4.Прил 3_НД-съдии'!$L$8</xm:f>
            <x14:dxf>
              <fill>
                <patternFill>
                  <bgColor rgb="FFFF0000"/>
                </patternFill>
              </fill>
            </x14:dxf>
          </x14:cfRule>
          <xm:sqref>I36</xm:sqref>
        </x14:conditionalFormatting>
        <x14:conditionalFormatting xmlns:xm="http://schemas.microsoft.com/office/excel/2006/main">
          <x14:cfRule type="cellIs" priority="26" stopIfTrue="1" operator="notEqual" id="{0AD23819-EC8F-4DBD-B8AB-48969BE0B503}">
            <xm:f>'4.Прил 3_НД-съдии'!$M$8</xm:f>
            <x14:dxf>
              <fill>
                <patternFill>
                  <bgColor rgb="FFFF0000"/>
                </patternFill>
              </fill>
            </x14:dxf>
          </x14:cfRule>
          <xm:sqref>I39</xm:sqref>
        </x14:conditionalFormatting>
        <x14:conditionalFormatting xmlns:xm="http://schemas.microsoft.com/office/excel/2006/main">
          <x14:cfRule type="cellIs" priority="25" stopIfTrue="1" operator="notEqual" id="{3A25D98A-D961-4D2E-94EF-5B8498FE11CF}">
            <xm:f>'4.Прил 3_НД-съдии'!$O$8</xm:f>
            <x14:dxf>
              <fill>
                <patternFill>
                  <bgColor rgb="FFFF0000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cellIs" priority="24" stopIfTrue="1" operator="notEqual" id="{55F7BFF3-0169-4441-AD92-973C31594875}">
            <xm:f>'4.Прил 3_НД-съдии'!$J$8</xm:f>
            <x14:dxf>
              <fill>
                <patternFill>
                  <bgColor rgb="FFFF0000"/>
                </patternFill>
              </fill>
            </x14:dxf>
          </x14:cfRule>
          <xm:sqref>I51</xm:sqref>
        </x14:conditionalFormatting>
        <x14:conditionalFormatting xmlns:xm="http://schemas.microsoft.com/office/excel/2006/main">
          <x14:cfRule type="cellIs" priority="16" operator="notEqual" id="{76B00E81-3E3F-4645-98C0-70597E2658E9}">
            <xm:f>'6.Прил 3_ГДиАД-съдии'!$D$9</xm:f>
            <x14:dxf>
              <fill>
                <patternFill>
                  <bgColor rgb="FFFF0000"/>
                </patternFill>
              </fill>
            </x14:dxf>
          </x14:cfRule>
          <xm:sqref>D30</xm:sqref>
        </x14:conditionalFormatting>
        <x14:conditionalFormatting xmlns:xm="http://schemas.microsoft.com/office/excel/2006/main">
          <x14:cfRule type="cellIs" priority="13" stopIfTrue="1" operator="notEqual" id="{38062F03-D6CF-4A3B-9127-F25797A03D7C}">
            <xm:f>'4.Прил 3_НД-съдии'!$D$8</xm:f>
            <x14:dxf>
              <fill>
                <patternFill>
                  <bgColor rgb="FFFF0000"/>
                </patternFill>
              </fill>
            </x14:dxf>
          </x14:cfRule>
          <xm:sqref>D51</xm:sqref>
        </x14:conditionalFormatting>
        <x14:conditionalFormatting xmlns:xm="http://schemas.microsoft.com/office/excel/2006/main">
          <x14:cfRule type="cellIs" priority="12" stopIfTrue="1" operator="notEqual" id="{8FE2DBD9-1DEE-4D5C-B59D-044DBAD4CC51}">
            <xm:f>'6.Прил 3_ГДиАД-съдии'!$BJ$9</xm:f>
            <x14:dxf>
              <fill>
                <patternFill>
                  <bgColor rgb="FFFF0000"/>
                </patternFill>
              </fill>
            </x14:dxf>
          </x14:cfRule>
          <xm:sqref>U12</xm:sqref>
        </x14:conditionalFormatting>
        <x14:conditionalFormatting xmlns:xm="http://schemas.microsoft.com/office/excel/2006/main">
          <x14:cfRule type="cellIs" priority="11" stopIfTrue="1" operator="notEqual" id="{EA50B177-1127-45EF-903F-FC60DFC67D24}">
            <xm:f>'6.Прил 3_ГДиАД-съдии'!$BK$9</xm:f>
            <x14:dxf>
              <fill>
                <patternFill>
                  <bgColor rgb="FFFF0000"/>
                </patternFill>
              </fill>
            </x14:dxf>
          </x14:cfRule>
          <xm:sqref>U15</xm:sqref>
        </x14:conditionalFormatting>
        <x14:conditionalFormatting xmlns:xm="http://schemas.microsoft.com/office/excel/2006/main">
          <x14:cfRule type="cellIs" priority="10" stopIfTrue="1" operator="notEqual" id="{6F29F9D9-C785-4026-A049-F64E321DA4BD}">
            <xm:f>'6.Прил 3_ГДиАД-съдии'!$BL$9</xm:f>
            <x14:dxf>
              <fill>
                <patternFill>
                  <bgColor rgb="FFFF0000"/>
                </patternFill>
              </fill>
            </x14:dxf>
          </x14:cfRule>
          <xm:sqref>U18</xm:sqref>
        </x14:conditionalFormatting>
        <x14:conditionalFormatting xmlns:xm="http://schemas.microsoft.com/office/excel/2006/main">
          <x14:cfRule type="cellIs" priority="9" stopIfTrue="1" operator="notEqual" id="{E1F4A4EF-623A-4493-A94F-3B9A6862EA50}">
            <xm:f>'6.Прил 3_ГДиАД-съдии'!$BM$9</xm:f>
            <x14:dxf>
              <fill>
                <patternFill>
                  <bgColor rgb="FFFF0000"/>
                </patternFill>
              </fill>
            </x14:dxf>
          </x14:cfRule>
          <xm:sqref>U21</xm:sqref>
        </x14:conditionalFormatting>
        <x14:conditionalFormatting xmlns:xm="http://schemas.microsoft.com/office/excel/2006/main">
          <x14:cfRule type="cellIs" priority="8" stopIfTrue="1" operator="notEqual" id="{238189B5-579A-4CB9-9640-A7CC6A33F354}">
            <xm:f>'6.Прил 3_ГДиАД-съдии'!$BN$9</xm:f>
            <x14:dxf>
              <fill>
                <patternFill>
                  <bgColor rgb="FFFF0000"/>
                </patternFill>
              </fill>
            </x14:dxf>
          </x14:cfRule>
          <xm:sqref>U24</xm:sqref>
        </x14:conditionalFormatting>
        <x14:conditionalFormatting xmlns:xm="http://schemas.microsoft.com/office/excel/2006/main">
          <x14:cfRule type="cellIs" priority="7" stopIfTrue="1" operator="notEqual" id="{3C537648-759D-4D40-9262-9696E9BD3838}">
            <xm:f>'6.Прил 3_ГДиАД-съдии'!$BO$9</xm:f>
            <x14:dxf>
              <fill>
                <patternFill>
                  <bgColor rgb="FFFF0000"/>
                </patternFill>
              </fill>
            </x14:dxf>
          </x14:cfRule>
          <xm:sqref>U27</xm:sqref>
        </x14:conditionalFormatting>
        <x14:conditionalFormatting xmlns:xm="http://schemas.microsoft.com/office/excel/2006/main">
          <x14:cfRule type="cellIs" priority="6" operator="notEqual" id="{EB6B165C-FA74-49A4-B5B9-53A39079071C}">
            <xm:f>'4.Прил 3_НД-съдии'!$AT$8</xm:f>
            <x14:dxf>
              <fill>
                <patternFill>
                  <bgColor rgb="FFFF0000"/>
                </patternFill>
              </fill>
            </x14:dxf>
          </x14:cfRule>
          <xm:sqref>U51</xm:sqref>
        </x14:conditionalFormatting>
        <x14:conditionalFormatting xmlns:xm="http://schemas.microsoft.com/office/excel/2006/main">
          <x14:cfRule type="cellIs" priority="5" stopIfTrue="1" operator="notEqual" id="{DBC8273D-1662-4172-923B-9017C7530F5F}">
            <xm:f>'2.Прил 2_ГД'!$G$35</xm:f>
            <x14:dxf>
              <fill>
                <patternFill>
                  <bgColor rgb="FFFF0000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ellIs" priority="4" stopIfTrue="1" operator="notEqual" id="{0CCA1173-0583-4144-AB94-B29357ED727D}">
            <xm:f>'4.Прил 3_НД-съдии'!$AN$8</xm:f>
            <x14:dxf>
              <fill>
                <patternFill>
                  <bgColor rgb="FFFF0000"/>
                </patternFill>
              </fill>
            </x14:dxf>
          </x14:cfRule>
          <xm:sqref>L51</xm:sqref>
        </x14:conditionalFormatting>
        <x14:conditionalFormatting xmlns:xm="http://schemas.microsoft.com/office/excel/2006/main">
          <x14:cfRule type="cellIs" priority="3" stopIfTrue="1" operator="notEqual" id="{95E848DC-D927-4EAF-91C1-C92DB0CBD3A4}">
            <xm:f>'4.Прил 3_НД-съдии'!$AB$8</xm:f>
            <x14:dxf>
              <fill>
                <patternFill>
                  <bgColor rgb="FFFF0000"/>
                </patternFill>
              </fill>
            </x14:dxf>
          </x14:cfRule>
          <xm:sqref>N51</xm:sqref>
        </x14:conditionalFormatting>
        <x14:conditionalFormatting xmlns:xm="http://schemas.microsoft.com/office/excel/2006/main">
          <x14:cfRule type="cellIs" priority="2" stopIfTrue="1" operator="notEqual" id="{9BBF9F18-2AEF-4C83-87B3-DACCC31F0307}">
            <xm:f>'4.Прил 3_НД-съдии'!$AH$8</xm:f>
            <x14:dxf>
              <fill>
                <patternFill>
                  <bgColor rgb="FFFF0000"/>
                </patternFill>
              </fill>
            </x14:dxf>
          </x14:cfRule>
          <xm:sqref>O51</xm:sqref>
        </x14:conditionalFormatting>
        <x14:conditionalFormatting xmlns:xm="http://schemas.microsoft.com/office/excel/2006/main">
          <x14:cfRule type="cellIs" priority="1" stopIfTrue="1" operator="notEqual" id="{03840656-723B-47F4-9DB6-B8BB2D707567}">
            <xm:f>'2.Прил 2_ГД'!$R$35</xm:f>
            <x14:dxf>
              <fill>
                <patternFill>
                  <bgColor rgb="FFFF0000"/>
                </patternFill>
              </fill>
            </x14:dxf>
          </x14:cfRule>
          <xm:sqref>V30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T83"/>
  <sheetViews>
    <sheetView zoomScale="125" zoomScaleNormal="125" workbookViewId="0">
      <selection activeCell="K32" sqref="K32:P34"/>
    </sheetView>
  </sheetViews>
  <sheetFormatPr defaultRowHeight="12.75" x14ac:dyDescent="0.2"/>
  <cols>
    <col min="1" max="1" width="41.28515625" style="96" customWidth="1"/>
    <col min="2" max="2" width="7" style="96" customWidth="1"/>
    <col min="3" max="3" width="6" style="96" customWidth="1"/>
    <col min="4" max="4" width="5.140625" style="96" customWidth="1"/>
    <col min="5" max="5" width="4.7109375" style="96" customWidth="1"/>
    <col min="6" max="7" width="5.140625" style="96" customWidth="1"/>
    <col min="8" max="8" width="6.5703125" style="96" customWidth="1"/>
    <col min="9" max="11" width="5.7109375" style="96" customWidth="1"/>
    <col min="12" max="13" width="4.85546875" style="96" customWidth="1"/>
    <col min="14" max="14" width="4.7109375" style="96" customWidth="1"/>
    <col min="15" max="15" width="4.42578125" style="96" customWidth="1"/>
    <col min="16" max="16" width="5.140625" style="96" customWidth="1"/>
    <col min="17" max="17" width="6.5703125" style="96" customWidth="1"/>
    <col min="18" max="18" width="5.140625" style="96" customWidth="1"/>
    <col min="19" max="16384" width="9.140625" style="96"/>
  </cols>
  <sheetData>
    <row r="1" spans="1:20" s="70" customFormat="1" ht="15.75" x14ac:dyDescent="0.25">
      <c r="A1" s="620" t="s">
        <v>626</v>
      </c>
      <c r="B1" s="620"/>
      <c r="C1" s="620"/>
      <c r="D1" s="620"/>
      <c r="E1" s="620"/>
      <c r="F1" s="620"/>
      <c r="G1" s="620"/>
      <c r="H1" s="452"/>
      <c r="I1" s="452"/>
      <c r="J1" s="452"/>
      <c r="K1" s="68" t="s">
        <v>621</v>
      </c>
      <c r="L1" s="362" t="s">
        <v>46</v>
      </c>
      <c r="M1" s="69">
        <v>12</v>
      </c>
      <c r="N1" s="607" t="s">
        <v>623</v>
      </c>
      <c r="O1" s="607"/>
      <c r="P1" s="607"/>
      <c r="Q1" s="607"/>
      <c r="R1" s="594" t="s">
        <v>419</v>
      </c>
      <c r="S1" s="594"/>
      <c r="T1" s="594"/>
    </row>
    <row r="2" spans="1:20" s="70" customFormat="1" ht="13.5" thickBot="1" x14ac:dyDescent="0.25">
      <c r="C2" s="71"/>
      <c r="D2" s="71"/>
      <c r="E2" s="71"/>
      <c r="F2" s="71"/>
      <c r="G2" s="71"/>
    </row>
    <row r="3" spans="1:20" ht="24.75" customHeight="1" x14ac:dyDescent="0.2">
      <c r="A3" s="608" t="s">
        <v>81</v>
      </c>
      <c r="B3" s="611" t="s">
        <v>82</v>
      </c>
      <c r="C3" s="611" t="s">
        <v>83</v>
      </c>
      <c r="D3" s="612" t="s">
        <v>84</v>
      </c>
      <c r="E3" s="613"/>
      <c r="F3" s="614"/>
      <c r="G3" s="591" t="s">
        <v>425</v>
      </c>
      <c r="H3" s="591" t="s">
        <v>519</v>
      </c>
      <c r="I3" s="615" t="s">
        <v>520</v>
      </c>
      <c r="J3" s="612" t="s">
        <v>510</v>
      </c>
      <c r="K3" s="613"/>
      <c r="L3" s="613"/>
      <c r="M3" s="613"/>
      <c r="N3" s="613"/>
      <c r="O3" s="613"/>
      <c r="P3" s="617"/>
      <c r="Q3" s="605" t="s">
        <v>85</v>
      </c>
      <c r="R3" s="600" t="s">
        <v>86</v>
      </c>
    </row>
    <row r="4" spans="1:20" ht="12.75" customHeight="1" x14ac:dyDescent="0.2">
      <c r="A4" s="609"/>
      <c r="B4" s="596"/>
      <c r="C4" s="596"/>
      <c r="D4" s="596" t="s">
        <v>87</v>
      </c>
      <c r="E4" s="596" t="s">
        <v>88</v>
      </c>
      <c r="F4" s="621" t="s">
        <v>518</v>
      </c>
      <c r="G4" s="592"/>
      <c r="H4" s="592"/>
      <c r="I4" s="616"/>
      <c r="J4" s="622" t="s">
        <v>89</v>
      </c>
      <c r="K4" s="593" t="s">
        <v>90</v>
      </c>
      <c r="L4" s="593" t="s">
        <v>91</v>
      </c>
      <c r="M4" s="593" t="s">
        <v>92</v>
      </c>
      <c r="N4" s="602" t="s">
        <v>93</v>
      </c>
      <c r="O4" s="603"/>
      <c r="P4" s="618" t="s">
        <v>94</v>
      </c>
      <c r="Q4" s="606"/>
      <c r="R4" s="601"/>
    </row>
    <row r="5" spans="1:20" x14ac:dyDescent="0.2">
      <c r="A5" s="609"/>
      <c r="B5" s="596"/>
      <c r="C5" s="596"/>
      <c r="D5" s="596"/>
      <c r="E5" s="596"/>
      <c r="F5" s="592"/>
      <c r="G5" s="592"/>
      <c r="H5" s="592"/>
      <c r="I5" s="616"/>
      <c r="J5" s="616"/>
      <c r="K5" s="596"/>
      <c r="L5" s="596"/>
      <c r="M5" s="596"/>
      <c r="N5" s="596" t="s">
        <v>95</v>
      </c>
      <c r="O5" s="597" t="s">
        <v>96</v>
      </c>
      <c r="P5" s="618"/>
      <c r="Q5" s="606"/>
      <c r="R5" s="601"/>
    </row>
    <row r="6" spans="1:20" x14ac:dyDescent="0.2">
      <c r="A6" s="609"/>
      <c r="B6" s="596"/>
      <c r="C6" s="596"/>
      <c r="D6" s="596"/>
      <c r="E6" s="596"/>
      <c r="F6" s="592"/>
      <c r="G6" s="592"/>
      <c r="H6" s="592"/>
      <c r="I6" s="616"/>
      <c r="J6" s="616"/>
      <c r="K6" s="596"/>
      <c r="L6" s="596"/>
      <c r="M6" s="596"/>
      <c r="N6" s="596"/>
      <c r="O6" s="597"/>
      <c r="P6" s="618"/>
      <c r="Q6" s="606"/>
      <c r="R6" s="601"/>
    </row>
    <row r="7" spans="1:20" ht="12.75" customHeight="1" x14ac:dyDescent="0.2">
      <c r="A7" s="609"/>
      <c r="B7" s="596"/>
      <c r="C7" s="596"/>
      <c r="D7" s="596"/>
      <c r="E7" s="596"/>
      <c r="F7" s="592"/>
      <c r="G7" s="592"/>
      <c r="H7" s="592"/>
      <c r="I7" s="616"/>
      <c r="J7" s="616"/>
      <c r="K7" s="596"/>
      <c r="L7" s="596"/>
      <c r="M7" s="596"/>
      <c r="N7" s="596"/>
      <c r="O7" s="596"/>
      <c r="P7" s="618"/>
      <c r="Q7" s="606"/>
      <c r="R7" s="601"/>
    </row>
    <row r="8" spans="1:20" x14ac:dyDescent="0.2">
      <c r="A8" s="609"/>
      <c r="B8" s="596"/>
      <c r="C8" s="596"/>
      <c r="D8" s="596"/>
      <c r="E8" s="596"/>
      <c r="F8" s="592"/>
      <c r="G8" s="592"/>
      <c r="H8" s="592"/>
      <c r="I8" s="616"/>
      <c r="J8" s="616"/>
      <c r="K8" s="596"/>
      <c r="L8" s="596"/>
      <c r="M8" s="596"/>
      <c r="N8" s="596"/>
      <c r="O8" s="596"/>
      <c r="P8" s="618"/>
      <c r="Q8" s="606"/>
      <c r="R8" s="601"/>
    </row>
    <row r="9" spans="1:20" x14ac:dyDescent="0.2">
      <c r="A9" s="609"/>
      <c r="B9" s="596"/>
      <c r="C9" s="596"/>
      <c r="D9" s="596"/>
      <c r="E9" s="596"/>
      <c r="F9" s="592"/>
      <c r="G9" s="592"/>
      <c r="H9" s="592"/>
      <c r="I9" s="616"/>
      <c r="J9" s="616"/>
      <c r="K9" s="596"/>
      <c r="L9" s="596"/>
      <c r="M9" s="596"/>
      <c r="N9" s="596"/>
      <c r="O9" s="596"/>
      <c r="P9" s="618"/>
      <c r="Q9" s="606"/>
      <c r="R9" s="601"/>
    </row>
    <row r="10" spans="1:20" ht="29.25" customHeight="1" x14ac:dyDescent="0.2">
      <c r="A10" s="610"/>
      <c r="B10" s="596"/>
      <c r="C10" s="596"/>
      <c r="D10" s="596"/>
      <c r="E10" s="596"/>
      <c r="F10" s="593"/>
      <c r="G10" s="593"/>
      <c r="H10" s="593"/>
      <c r="I10" s="616"/>
      <c r="J10" s="616"/>
      <c r="K10" s="596"/>
      <c r="L10" s="596"/>
      <c r="M10" s="596"/>
      <c r="N10" s="596"/>
      <c r="O10" s="596"/>
      <c r="P10" s="619"/>
      <c r="Q10" s="606"/>
      <c r="R10" s="601"/>
    </row>
    <row r="11" spans="1:20" x14ac:dyDescent="0.2">
      <c r="A11" s="500" t="s">
        <v>50</v>
      </c>
      <c r="B11" s="501" t="s">
        <v>51</v>
      </c>
      <c r="C11" s="501">
        <v>1</v>
      </c>
      <c r="D11" s="501">
        <v>2</v>
      </c>
      <c r="E11" s="501">
        <v>3</v>
      </c>
      <c r="F11" s="501">
        <v>4</v>
      </c>
      <c r="G11" s="501">
        <v>5</v>
      </c>
      <c r="H11" s="501">
        <v>6</v>
      </c>
      <c r="I11" s="501">
        <v>7</v>
      </c>
      <c r="J11" s="501">
        <v>8</v>
      </c>
      <c r="K11" s="501">
        <v>9</v>
      </c>
      <c r="L11" s="501">
        <v>10</v>
      </c>
      <c r="M11" s="501">
        <v>11</v>
      </c>
      <c r="N11" s="501">
        <v>12</v>
      </c>
      <c r="O11" s="501">
        <v>13</v>
      </c>
      <c r="P11" s="502">
        <v>14</v>
      </c>
      <c r="Q11" s="503">
        <v>15</v>
      </c>
      <c r="R11" s="503">
        <v>16</v>
      </c>
    </row>
    <row r="12" spans="1:20" ht="15.75" customHeight="1" x14ac:dyDescent="0.2">
      <c r="A12" s="504" t="s">
        <v>97</v>
      </c>
      <c r="B12" s="484" t="s">
        <v>98</v>
      </c>
      <c r="C12" s="188">
        <v>10</v>
      </c>
      <c r="D12" s="188">
        <v>66</v>
      </c>
      <c r="E12" s="188">
        <v>3</v>
      </c>
      <c r="F12" s="188">
        <v>0</v>
      </c>
      <c r="G12" s="188">
        <v>1</v>
      </c>
      <c r="H12" s="431">
        <f>G12+F12+E12+D12</f>
        <v>70</v>
      </c>
      <c r="I12" s="352">
        <f>SUM(C12+H12)</f>
        <v>80</v>
      </c>
      <c r="J12" s="352">
        <f>SUM(K12,L12,M12,N12,O12)</f>
        <v>69</v>
      </c>
      <c r="K12" s="188">
        <v>46</v>
      </c>
      <c r="L12" s="188">
        <v>6</v>
      </c>
      <c r="M12" s="188">
        <v>1</v>
      </c>
      <c r="N12" s="188">
        <v>4</v>
      </c>
      <c r="O12" s="188">
        <v>12</v>
      </c>
      <c r="P12" s="191">
        <v>63</v>
      </c>
      <c r="Q12" s="356">
        <f>I12-J12</f>
        <v>11</v>
      </c>
      <c r="R12" s="219">
        <v>5</v>
      </c>
    </row>
    <row r="13" spans="1:20" ht="17.25" customHeight="1" x14ac:dyDescent="0.2">
      <c r="A13" s="74" t="s">
        <v>99</v>
      </c>
      <c r="B13" s="75" t="s">
        <v>100</v>
      </c>
      <c r="C13" s="188">
        <v>3</v>
      </c>
      <c r="D13" s="188">
        <v>20</v>
      </c>
      <c r="E13" s="188">
        <v>1</v>
      </c>
      <c r="F13" s="188">
        <v>0</v>
      </c>
      <c r="G13" s="188">
        <v>0</v>
      </c>
      <c r="H13" s="431">
        <f t="shared" ref="H13:H34" si="0">G13+F13+E13+D13</f>
        <v>21</v>
      </c>
      <c r="I13" s="352">
        <f t="shared" ref="I13:I30" si="1">SUM(C13+H13)</f>
        <v>24</v>
      </c>
      <c r="J13" s="352">
        <f>SUM(K13,L13,M13,N13,O13)</f>
        <v>19</v>
      </c>
      <c r="K13" s="188">
        <v>13</v>
      </c>
      <c r="L13" s="188">
        <v>1</v>
      </c>
      <c r="M13" s="188">
        <v>0</v>
      </c>
      <c r="N13" s="188">
        <v>0</v>
      </c>
      <c r="O13" s="188">
        <v>5</v>
      </c>
      <c r="P13" s="191">
        <v>17</v>
      </c>
      <c r="Q13" s="356">
        <f t="shared" ref="Q13:Q34" si="2">I13-J13</f>
        <v>5</v>
      </c>
      <c r="R13" s="219">
        <v>0</v>
      </c>
    </row>
    <row r="14" spans="1:20" ht="15.75" customHeight="1" x14ac:dyDescent="0.2">
      <c r="A14" s="73" t="s">
        <v>101</v>
      </c>
      <c r="B14" s="75" t="s">
        <v>102</v>
      </c>
      <c r="C14" s="188">
        <v>0</v>
      </c>
      <c r="D14" s="188">
        <v>18</v>
      </c>
      <c r="E14" s="188">
        <v>0</v>
      </c>
      <c r="F14" s="188">
        <v>0</v>
      </c>
      <c r="G14" s="188">
        <v>0</v>
      </c>
      <c r="H14" s="431">
        <f t="shared" si="0"/>
        <v>18</v>
      </c>
      <c r="I14" s="352">
        <f t="shared" si="1"/>
        <v>18</v>
      </c>
      <c r="J14" s="352">
        <f t="shared" ref="J14:J34" si="3">SUM(K14,L14,M14,N14,O14)</f>
        <v>18</v>
      </c>
      <c r="K14" s="188">
        <v>18</v>
      </c>
      <c r="L14" s="188">
        <v>0</v>
      </c>
      <c r="M14" s="188">
        <v>0</v>
      </c>
      <c r="N14" s="188">
        <v>0</v>
      </c>
      <c r="O14" s="188">
        <v>0</v>
      </c>
      <c r="P14" s="191">
        <v>18</v>
      </c>
      <c r="Q14" s="356">
        <f t="shared" si="2"/>
        <v>0</v>
      </c>
      <c r="R14" s="219">
        <v>0</v>
      </c>
    </row>
    <row r="15" spans="1:20" ht="15" customHeight="1" x14ac:dyDescent="0.2">
      <c r="A15" s="73" t="s">
        <v>103</v>
      </c>
      <c r="B15" s="75" t="s">
        <v>104</v>
      </c>
      <c r="C15" s="188">
        <v>2</v>
      </c>
      <c r="D15" s="188">
        <v>4</v>
      </c>
      <c r="E15" s="188">
        <v>0</v>
      </c>
      <c r="F15" s="188">
        <v>0</v>
      </c>
      <c r="G15" s="188">
        <v>0</v>
      </c>
      <c r="H15" s="431">
        <f t="shared" si="0"/>
        <v>4</v>
      </c>
      <c r="I15" s="352">
        <f t="shared" si="1"/>
        <v>6</v>
      </c>
      <c r="J15" s="352">
        <f t="shared" si="3"/>
        <v>6</v>
      </c>
      <c r="K15" s="188">
        <v>3</v>
      </c>
      <c r="L15" s="188">
        <v>1</v>
      </c>
      <c r="M15" s="188">
        <v>0</v>
      </c>
      <c r="N15" s="188">
        <v>1</v>
      </c>
      <c r="O15" s="188">
        <v>1</v>
      </c>
      <c r="P15" s="191">
        <v>6</v>
      </c>
      <c r="Q15" s="356">
        <f t="shared" si="2"/>
        <v>0</v>
      </c>
      <c r="R15" s="219">
        <v>0</v>
      </c>
    </row>
    <row r="16" spans="1:20" ht="15.75" customHeight="1" x14ac:dyDescent="0.2">
      <c r="A16" s="73" t="s">
        <v>105</v>
      </c>
      <c r="B16" s="75" t="s">
        <v>106</v>
      </c>
      <c r="C16" s="188">
        <v>0</v>
      </c>
      <c r="D16" s="188">
        <v>7</v>
      </c>
      <c r="E16" s="188">
        <v>0</v>
      </c>
      <c r="F16" s="188">
        <v>0</v>
      </c>
      <c r="G16" s="188">
        <v>0</v>
      </c>
      <c r="H16" s="431">
        <f t="shared" si="0"/>
        <v>7</v>
      </c>
      <c r="I16" s="352">
        <f t="shared" si="1"/>
        <v>7</v>
      </c>
      <c r="J16" s="352">
        <f>SUM(K16,L16,M16,N16,O16)</f>
        <v>6</v>
      </c>
      <c r="K16" s="188">
        <v>1</v>
      </c>
      <c r="L16" s="188">
        <v>3</v>
      </c>
      <c r="M16" s="188">
        <v>0</v>
      </c>
      <c r="N16" s="188">
        <v>1</v>
      </c>
      <c r="O16" s="188">
        <v>1</v>
      </c>
      <c r="P16" s="191">
        <v>6</v>
      </c>
      <c r="Q16" s="356">
        <f t="shared" si="2"/>
        <v>1</v>
      </c>
      <c r="R16" s="219">
        <v>1</v>
      </c>
    </row>
    <row r="17" spans="1:18" ht="15.75" customHeight="1" x14ac:dyDescent="0.2">
      <c r="A17" s="504" t="s">
        <v>107</v>
      </c>
      <c r="B17" s="484" t="s">
        <v>108</v>
      </c>
      <c r="C17" s="188">
        <v>7</v>
      </c>
      <c r="D17" s="188">
        <v>38</v>
      </c>
      <c r="E17" s="188">
        <v>1</v>
      </c>
      <c r="F17" s="188">
        <v>0</v>
      </c>
      <c r="G17" s="188">
        <v>0</v>
      </c>
      <c r="H17" s="431">
        <f t="shared" si="0"/>
        <v>39</v>
      </c>
      <c r="I17" s="352">
        <f t="shared" si="1"/>
        <v>46</v>
      </c>
      <c r="J17" s="352">
        <f t="shared" si="3"/>
        <v>36</v>
      </c>
      <c r="K17" s="188">
        <v>20</v>
      </c>
      <c r="L17" s="188">
        <v>3</v>
      </c>
      <c r="M17" s="188">
        <v>3</v>
      </c>
      <c r="N17" s="188">
        <v>0</v>
      </c>
      <c r="O17" s="188">
        <v>10</v>
      </c>
      <c r="P17" s="191">
        <v>31</v>
      </c>
      <c r="Q17" s="356">
        <f t="shared" si="2"/>
        <v>10</v>
      </c>
      <c r="R17" s="219">
        <v>8</v>
      </c>
    </row>
    <row r="18" spans="1:18" ht="18" customHeight="1" x14ac:dyDescent="0.2">
      <c r="A18" s="73" t="s">
        <v>109</v>
      </c>
      <c r="B18" s="75" t="s">
        <v>110</v>
      </c>
      <c r="C18" s="188">
        <v>3</v>
      </c>
      <c r="D18" s="188">
        <v>8</v>
      </c>
      <c r="E18" s="188">
        <v>1</v>
      </c>
      <c r="F18" s="188">
        <v>0</v>
      </c>
      <c r="G18" s="188">
        <v>0</v>
      </c>
      <c r="H18" s="431">
        <f t="shared" si="0"/>
        <v>9</v>
      </c>
      <c r="I18" s="352">
        <f t="shared" si="1"/>
        <v>12</v>
      </c>
      <c r="J18" s="352">
        <f>SUM(K18,L18,M18,N18,O18)</f>
        <v>11</v>
      </c>
      <c r="K18" s="188">
        <v>5</v>
      </c>
      <c r="L18" s="188">
        <v>2</v>
      </c>
      <c r="M18" s="188">
        <v>0</v>
      </c>
      <c r="N18" s="188">
        <v>0</v>
      </c>
      <c r="O18" s="188">
        <v>4</v>
      </c>
      <c r="P18" s="191">
        <v>10</v>
      </c>
      <c r="Q18" s="356">
        <f t="shared" si="2"/>
        <v>1</v>
      </c>
      <c r="R18" s="219">
        <v>2</v>
      </c>
    </row>
    <row r="19" spans="1:18" ht="15" customHeight="1" x14ac:dyDescent="0.2">
      <c r="A19" s="504" t="s">
        <v>111</v>
      </c>
      <c r="B19" s="484" t="s">
        <v>112</v>
      </c>
      <c r="C19" s="188">
        <v>2</v>
      </c>
      <c r="D19" s="188">
        <v>4</v>
      </c>
      <c r="E19" s="188">
        <v>0</v>
      </c>
      <c r="F19" s="188">
        <v>0</v>
      </c>
      <c r="G19" s="188">
        <v>0</v>
      </c>
      <c r="H19" s="431">
        <f t="shared" si="0"/>
        <v>4</v>
      </c>
      <c r="I19" s="352">
        <f>SUM(C19+H19)</f>
        <v>6</v>
      </c>
      <c r="J19" s="352">
        <f t="shared" si="3"/>
        <v>3</v>
      </c>
      <c r="K19" s="188">
        <v>1</v>
      </c>
      <c r="L19" s="188">
        <v>0</v>
      </c>
      <c r="M19" s="188">
        <v>0</v>
      </c>
      <c r="N19" s="188">
        <v>0</v>
      </c>
      <c r="O19" s="188">
        <v>2</v>
      </c>
      <c r="P19" s="191">
        <v>2</v>
      </c>
      <c r="Q19" s="356">
        <f t="shared" si="2"/>
        <v>3</v>
      </c>
      <c r="R19" s="219">
        <v>0</v>
      </c>
    </row>
    <row r="20" spans="1:18" ht="14.25" customHeight="1" x14ac:dyDescent="0.2">
      <c r="A20" s="73" t="s">
        <v>113</v>
      </c>
      <c r="B20" s="75" t="s">
        <v>114</v>
      </c>
      <c r="C20" s="188">
        <v>0</v>
      </c>
      <c r="D20" s="188">
        <v>1</v>
      </c>
      <c r="E20" s="188">
        <v>0</v>
      </c>
      <c r="F20" s="188">
        <v>0</v>
      </c>
      <c r="G20" s="188">
        <v>0</v>
      </c>
      <c r="H20" s="431">
        <f t="shared" si="0"/>
        <v>1</v>
      </c>
      <c r="I20" s="352">
        <f t="shared" si="1"/>
        <v>1</v>
      </c>
      <c r="J20" s="352">
        <f t="shared" si="3"/>
        <v>1</v>
      </c>
      <c r="K20" s="188">
        <v>0</v>
      </c>
      <c r="L20" s="188">
        <v>0</v>
      </c>
      <c r="M20" s="188">
        <v>0</v>
      </c>
      <c r="N20" s="188">
        <v>0</v>
      </c>
      <c r="O20" s="188">
        <v>1</v>
      </c>
      <c r="P20" s="191">
        <v>1</v>
      </c>
      <c r="Q20" s="356">
        <f t="shared" si="2"/>
        <v>0</v>
      </c>
      <c r="R20" s="219">
        <v>0</v>
      </c>
    </row>
    <row r="21" spans="1:18" ht="13.5" customHeight="1" x14ac:dyDescent="0.2">
      <c r="A21" s="504" t="s">
        <v>115</v>
      </c>
      <c r="B21" s="484" t="s">
        <v>116</v>
      </c>
      <c r="C21" s="188">
        <v>7</v>
      </c>
      <c r="D21" s="188">
        <v>7</v>
      </c>
      <c r="E21" s="188">
        <v>0</v>
      </c>
      <c r="F21" s="188">
        <v>0</v>
      </c>
      <c r="G21" s="188">
        <v>0</v>
      </c>
      <c r="H21" s="431">
        <f t="shared" si="0"/>
        <v>7</v>
      </c>
      <c r="I21" s="352">
        <f t="shared" si="1"/>
        <v>14</v>
      </c>
      <c r="J21" s="352">
        <f t="shared" si="3"/>
        <v>9</v>
      </c>
      <c r="K21" s="188">
        <v>3</v>
      </c>
      <c r="L21" s="188">
        <v>2</v>
      </c>
      <c r="M21" s="188">
        <v>0</v>
      </c>
      <c r="N21" s="188">
        <v>2</v>
      </c>
      <c r="O21" s="188">
        <v>2</v>
      </c>
      <c r="P21" s="191">
        <v>2</v>
      </c>
      <c r="Q21" s="356">
        <f t="shared" si="2"/>
        <v>5</v>
      </c>
      <c r="R21" s="219">
        <v>2</v>
      </c>
    </row>
    <row r="22" spans="1:18" ht="14.25" customHeight="1" x14ac:dyDescent="0.2">
      <c r="A22" s="504" t="s">
        <v>117</v>
      </c>
      <c r="B22" s="484" t="s">
        <v>118</v>
      </c>
      <c r="C22" s="188">
        <v>0</v>
      </c>
      <c r="D22" s="188">
        <v>9</v>
      </c>
      <c r="E22" s="188">
        <v>0</v>
      </c>
      <c r="F22" s="188">
        <v>0</v>
      </c>
      <c r="G22" s="188">
        <v>0</v>
      </c>
      <c r="H22" s="431">
        <f t="shared" si="0"/>
        <v>9</v>
      </c>
      <c r="I22" s="352">
        <f t="shared" si="1"/>
        <v>9</v>
      </c>
      <c r="J22" s="352">
        <f t="shared" si="3"/>
        <v>8</v>
      </c>
      <c r="K22" s="188">
        <v>1</v>
      </c>
      <c r="L22" s="188">
        <v>3</v>
      </c>
      <c r="M22" s="188">
        <v>0</v>
      </c>
      <c r="N22" s="188">
        <v>1</v>
      </c>
      <c r="O22" s="188">
        <v>3</v>
      </c>
      <c r="P22" s="191">
        <v>8</v>
      </c>
      <c r="Q22" s="356">
        <f t="shared" si="2"/>
        <v>1</v>
      </c>
      <c r="R22" s="219">
        <v>3</v>
      </c>
    </row>
    <row r="23" spans="1:18" ht="15.75" customHeight="1" x14ac:dyDescent="0.2">
      <c r="A23" s="73" t="s">
        <v>119</v>
      </c>
      <c r="B23" s="75" t="s">
        <v>120</v>
      </c>
      <c r="C23" s="188">
        <v>0</v>
      </c>
      <c r="D23" s="188">
        <v>1</v>
      </c>
      <c r="E23" s="188">
        <v>0</v>
      </c>
      <c r="F23" s="188">
        <v>0</v>
      </c>
      <c r="G23" s="188">
        <v>0</v>
      </c>
      <c r="H23" s="431">
        <f t="shared" si="0"/>
        <v>1</v>
      </c>
      <c r="I23" s="352">
        <f t="shared" si="1"/>
        <v>1</v>
      </c>
      <c r="J23" s="352">
        <f t="shared" si="3"/>
        <v>1</v>
      </c>
      <c r="K23" s="188">
        <v>0</v>
      </c>
      <c r="L23" s="188">
        <v>0</v>
      </c>
      <c r="M23" s="188">
        <v>0</v>
      </c>
      <c r="N23" s="188">
        <v>1</v>
      </c>
      <c r="O23" s="188">
        <v>0</v>
      </c>
      <c r="P23" s="191">
        <v>1</v>
      </c>
      <c r="Q23" s="356">
        <f t="shared" si="2"/>
        <v>0</v>
      </c>
      <c r="R23" s="219">
        <v>0</v>
      </c>
    </row>
    <row r="24" spans="1:18" ht="15.75" customHeight="1" x14ac:dyDescent="0.2">
      <c r="A24" s="73" t="s">
        <v>121</v>
      </c>
      <c r="B24" s="75" t="s">
        <v>122</v>
      </c>
      <c r="C24" s="188">
        <v>0</v>
      </c>
      <c r="D24" s="188">
        <v>4</v>
      </c>
      <c r="E24" s="188">
        <v>0</v>
      </c>
      <c r="F24" s="188">
        <v>0</v>
      </c>
      <c r="G24" s="188">
        <v>0</v>
      </c>
      <c r="H24" s="431">
        <f t="shared" si="0"/>
        <v>4</v>
      </c>
      <c r="I24" s="352">
        <f t="shared" si="1"/>
        <v>4</v>
      </c>
      <c r="J24" s="352">
        <f t="shared" si="3"/>
        <v>4</v>
      </c>
      <c r="K24" s="188">
        <v>0</v>
      </c>
      <c r="L24" s="188">
        <v>3</v>
      </c>
      <c r="M24" s="188">
        <v>0</v>
      </c>
      <c r="N24" s="188">
        <v>0</v>
      </c>
      <c r="O24" s="188">
        <v>1</v>
      </c>
      <c r="P24" s="191">
        <v>4</v>
      </c>
      <c r="Q24" s="356">
        <f t="shared" si="2"/>
        <v>0</v>
      </c>
      <c r="R24" s="219">
        <v>0</v>
      </c>
    </row>
    <row r="25" spans="1:18" ht="15.75" customHeight="1" x14ac:dyDescent="0.2">
      <c r="A25" s="505" t="s">
        <v>123</v>
      </c>
      <c r="B25" s="484" t="s">
        <v>124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431">
        <f t="shared" si="0"/>
        <v>0</v>
      </c>
      <c r="I25" s="352">
        <f t="shared" si="1"/>
        <v>0</v>
      </c>
      <c r="J25" s="352">
        <f t="shared" si="3"/>
        <v>0</v>
      </c>
      <c r="K25" s="188">
        <v>0</v>
      </c>
      <c r="L25" s="188">
        <v>0</v>
      </c>
      <c r="M25" s="188">
        <v>0</v>
      </c>
      <c r="N25" s="188">
        <v>0</v>
      </c>
      <c r="O25" s="188">
        <v>0</v>
      </c>
      <c r="P25" s="191">
        <v>0</v>
      </c>
      <c r="Q25" s="356">
        <f t="shared" si="2"/>
        <v>0</v>
      </c>
      <c r="R25" s="219">
        <v>0</v>
      </c>
    </row>
    <row r="26" spans="1:18" ht="16.5" customHeight="1" x14ac:dyDescent="0.2">
      <c r="A26" s="505" t="s">
        <v>125</v>
      </c>
      <c r="B26" s="484" t="s">
        <v>126</v>
      </c>
      <c r="C26" s="188">
        <v>25</v>
      </c>
      <c r="D26" s="188">
        <v>160</v>
      </c>
      <c r="E26" s="188">
        <v>0</v>
      </c>
      <c r="F26" s="188">
        <v>0</v>
      </c>
      <c r="G26" s="188">
        <v>1</v>
      </c>
      <c r="H26" s="431">
        <f t="shared" si="0"/>
        <v>161</v>
      </c>
      <c r="I26" s="352">
        <f t="shared" si="1"/>
        <v>186</v>
      </c>
      <c r="J26" s="352">
        <f>SUM(K26,L26,M26,N26,O26)</f>
        <v>179</v>
      </c>
      <c r="K26" s="188">
        <v>144</v>
      </c>
      <c r="L26" s="188">
        <v>7</v>
      </c>
      <c r="M26" s="188">
        <v>4</v>
      </c>
      <c r="N26" s="188">
        <v>1</v>
      </c>
      <c r="O26" s="188">
        <v>23</v>
      </c>
      <c r="P26" s="191">
        <v>168</v>
      </c>
      <c r="Q26" s="356">
        <f t="shared" si="2"/>
        <v>7</v>
      </c>
      <c r="R26" s="219">
        <v>10</v>
      </c>
    </row>
    <row r="27" spans="1:18" ht="16.5" customHeight="1" x14ac:dyDescent="0.2">
      <c r="A27" s="76" t="s">
        <v>423</v>
      </c>
      <c r="B27" s="75" t="s">
        <v>127</v>
      </c>
      <c r="C27" s="188">
        <v>0</v>
      </c>
      <c r="D27" s="188">
        <v>4</v>
      </c>
      <c r="E27" s="188">
        <v>0</v>
      </c>
      <c r="F27" s="188">
        <v>0</v>
      </c>
      <c r="G27" s="188">
        <v>0</v>
      </c>
      <c r="H27" s="431">
        <f t="shared" si="0"/>
        <v>4</v>
      </c>
      <c r="I27" s="352">
        <f t="shared" si="1"/>
        <v>4</v>
      </c>
      <c r="J27" s="352">
        <f t="shared" si="3"/>
        <v>4</v>
      </c>
      <c r="K27" s="188">
        <v>3</v>
      </c>
      <c r="L27" s="188">
        <v>0</v>
      </c>
      <c r="M27" s="188">
        <v>0</v>
      </c>
      <c r="N27" s="188">
        <v>0</v>
      </c>
      <c r="O27" s="188">
        <v>1</v>
      </c>
      <c r="P27" s="191">
        <v>4</v>
      </c>
      <c r="Q27" s="356">
        <f t="shared" si="2"/>
        <v>0</v>
      </c>
      <c r="R27" s="219">
        <v>0</v>
      </c>
    </row>
    <row r="28" spans="1:18" ht="16.5" customHeight="1" x14ac:dyDescent="0.2">
      <c r="A28" s="76" t="s">
        <v>424</v>
      </c>
      <c r="B28" s="75" t="s">
        <v>128</v>
      </c>
      <c r="C28" s="188">
        <v>0</v>
      </c>
      <c r="D28" s="188">
        <v>0</v>
      </c>
      <c r="E28" s="188">
        <v>0</v>
      </c>
      <c r="F28" s="188">
        <v>0</v>
      </c>
      <c r="G28" s="188">
        <v>0</v>
      </c>
      <c r="H28" s="431">
        <f t="shared" si="0"/>
        <v>0</v>
      </c>
      <c r="I28" s="352">
        <f t="shared" si="1"/>
        <v>0</v>
      </c>
      <c r="J28" s="352">
        <f t="shared" si="3"/>
        <v>0</v>
      </c>
      <c r="K28" s="188">
        <v>0</v>
      </c>
      <c r="L28" s="188">
        <v>0</v>
      </c>
      <c r="M28" s="188">
        <v>0</v>
      </c>
      <c r="N28" s="188">
        <v>0</v>
      </c>
      <c r="O28" s="188">
        <v>0</v>
      </c>
      <c r="P28" s="191">
        <v>0</v>
      </c>
      <c r="Q28" s="356">
        <f t="shared" si="2"/>
        <v>0</v>
      </c>
      <c r="R28" s="219">
        <v>0</v>
      </c>
    </row>
    <row r="29" spans="1:18" ht="16.5" customHeight="1" x14ac:dyDescent="0.2">
      <c r="A29" s="76" t="s">
        <v>129</v>
      </c>
      <c r="B29" s="75" t="s">
        <v>130</v>
      </c>
      <c r="C29" s="188">
        <v>0</v>
      </c>
      <c r="D29" s="188">
        <v>23</v>
      </c>
      <c r="E29" s="188">
        <v>0</v>
      </c>
      <c r="F29" s="188">
        <v>0</v>
      </c>
      <c r="G29" s="188">
        <v>0</v>
      </c>
      <c r="H29" s="431">
        <f t="shared" si="0"/>
        <v>23</v>
      </c>
      <c r="I29" s="352">
        <f t="shared" si="1"/>
        <v>23</v>
      </c>
      <c r="J29" s="352">
        <f t="shared" si="3"/>
        <v>23</v>
      </c>
      <c r="K29" s="188">
        <v>23</v>
      </c>
      <c r="L29" s="188">
        <v>0</v>
      </c>
      <c r="M29" s="188">
        <v>0</v>
      </c>
      <c r="N29" s="188">
        <v>0</v>
      </c>
      <c r="O29" s="188">
        <v>0</v>
      </c>
      <c r="P29" s="191">
        <v>23</v>
      </c>
      <c r="Q29" s="356">
        <f t="shared" si="2"/>
        <v>0</v>
      </c>
      <c r="R29" s="219">
        <v>0</v>
      </c>
    </row>
    <row r="30" spans="1:18" ht="16.5" customHeight="1" thickBot="1" x14ac:dyDescent="0.25">
      <c r="A30" s="77" t="s">
        <v>131</v>
      </c>
      <c r="B30" s="78" t="s">
        <v>132</v>
      </c>
      <c r="C30" s="189">
        <v>0</v>
      </c>
      <c r="D30" s="189">
        <v>6</v>
      </c>
      <c r="E30" s="189">
        <v>0</v>
      </c>
      <c r="F30" s="189">
        <v>0</v>
      </c>
      <c r="G30" s="189">
        <v>0</v>
      </c>
      <c r="H30" s="431">
        <f t="shared" si="0"/>
        <v>6</v>
      </c>
      <c r="I30" s="353">
        <f t="shared" si="1"/>
        <v>6</v>
      </c>
      <c r="J30" s="353">
        <f t="shared" si="3"/>
        <v>5</v>
      </c>
      <c r="K30" s="189">
        <v>5</v>
      </c>
      <c r="L30" s="189">
        <v>0</v>
      </c>
      <c r="M30" s="189">
        <v>0</v>
      </c>
      <c r="N30" s="189">
        <v>0</v>
      </c>
      <c r="O30" s="189">
        <v>0</v>
      </c>
      <c r="P30" s="192">
        <v>5</v>
      </c>
      <c r="Q30" s="357">
        <f t="shared" si="2"/>
        <v>1</v>
      </c>
      <c r="R30" s="220">
        <v>0</v>
      </c>
    </row>
    <row r="31" spans="1:18" ht="16.5" customHeight="1" thickBot="1" x14ac:dyDescent="0.25">
      <c r="A31" s="79" t="s">
        <v>133</v>
      </c>
      <c r="B31" s="485" t="s">
        <v>134</v>
      </c>
      <c r="C31" s="316">
        <f>SUM(C$12,C$17,C$19,C$21,C$22,C$25,C$26)</f>
        <v>51</v>
      </c>
      <c r="D31" s="316">
        <f t="shared" ref="D31:R31" si="4">SUM(D$12,D$17,D$19,D$21,D$22,D$25,D$26)</f>
        <v>284</v>
      </c>
      <c r="E31" s="316">
        <f t="shared" si="4"/>
        <v>4</v>
      </c>
      <c r="F31" s="316">
        <f>SUM(F$12,F$17,F$19,F$21,F$22,F$25,F$26)</f>
        <v>0</v>
      </c>
      <c r="G31" s="316">
        <f>SUM(G$12,G$17,G$19,G$21,G$22,G$25,G$26)</f>
        <v>2</v>
      </c>
      <c r="H31" s="316">
        <f>SUM(H$12,H$17,H$19,H$21,H$22,H$25,H$26)</f>
        <v>290</v>
      </c>
      <c r="I31" s="316">
        <f>SUM(I$12,I$17,I$19,I$21,I$22,I$25,I$26)</f>
        <v>341</v>
      </c>
      <c r="J31" s="316">
        <f>SUM(J$12,J$17,J$19,J$21,J$22,J$25,J$26)</f>
        <v>304</v>
      </c>
      <c r="K31" s="316">
        <f t="shared" si="4"/>
        <v>215</v>
      </c>
      <c r="L31" s="316">
        <f t="shared" si="4"/>
        <v>21</v>
      </c>
      <c r="M31" s="316">
        <f t="shared" si="4"/>
        <v>8</v>
      </c>
      <c r="N31" s="316">
        <f t="shared" si="4"/>
        <v>8</v>
      </c>
      <c r="O31" s="316">
        <f t="shared" si="4"/>
        <v>52</v>
      </c>
      <c r="P31" s="360">
        <f t="shared" si="4"/>
        <v>274</v>
      </c>
      <c r="Q31" s="358">
        <f t="shared" si="2"/>
        <v>37</v>
      </c>
      <c r="R31" s="358">
        <f t="shared" si="4"/>
        <v>28</v>
      </c>
    </row>
    <row r="32" spans="1:18" ht="15.75" customHeight="1" x14ac:dyDescent="0.2">
      <c r="A32" s="506" t="s">
        <v>135</v>
      </c>
      <c r="B32" s="486" t="s">
        <v>136</v>
      </c>
      <c r="C32" s="190">
        <v>0</v>
      </c>
      <c r="D32" s="190">
        <v>2</v>
      </c>
      <c r="E32" s="190">
        <v>0</v>
      </c>
      <c r="F32" s="190">
        <v>0</v>
      </c>
      <c r="G32" s="190">
        <v>0</v>
      </c>
      <c r="H32" s="432">
        <f t="shared" si="0"/>
        <v>2</v>
      </c>
      <c r="I32" s="354">
        <f>SUM(C32+H32)</f>
        <v>2</v>
      </c>
      <c r="J32" s="354">
        <f t="shared" si="3"/>
        <v>2</v>
      </c>
      <c r="K32" s="190">
        <v>2</v>
      </c>
      <c r="L32" s="190">
        <v>0</v>
      </c>
      <c r="M32" s="190">
        <v>0</v>
      </c>
      <c r="N32" s="190">
        <v>0</v>
      </c>
      <c r="O32" s="190">
        <v>0</v>
      </c>
      <c r="P32" s="195">
        <v>2</v>
      </c>
      <c r="Q32" s="359">
        <f t="shared" si="2"/>
        <v>0</v>
      </c>
      <c r="R32" s="80">
        <v>0</v>
      </c>
    </row>
    <row r="33" spans="1:18" ht="15.75" customHeight="1" x14ac:dyDescent="0.2">
      <c r="A33" s="73" t="s">
        <v>137</v>
      </c>
      <c r="B33" s="75" t="s">
        <v>138</v>
      </c>
      <c r="C33" s="188">
        <v>0</v>
      </c>
      <c r="D33" s="188">
        <v>0</v>
      </c>
      <c r="E33" s="188">
        <v>0</v>
      </c>
      <c r="F33" s="188">
        <v>0</v>
      </c>
      <c r="G33" s="188">
        <v>0</v>
      </c>
      <c r="H33" s="431">
        <f t="shared" si="0"/>
        <v>0</v>
      </c>
      <c r="I33" s="352">
        <f t="shared" ref="I33:I34" si="5">SUM(C33+H33)</f>
        <v>0</v>
      </c>
      <c r="J33" s="352">
        <f t="shared" si="3"/>
        <v>0</v>
      </c>
      <c r="K33" s="188">
        <v>0</v>
      </c>
      <c r="L33" s="188">
        <v>0</v>
      </c>
      <c r="M33" s="188">
        <v>0</v>
      </c>
      <c r="N33" s="188">
        <v>0</v>
      </c>
      <c r="O33" s="188">
        <v>0</v>
      </c>
      <c r="P33" s="193">
        <v>0</v>
      </c>
      <c r="Q33" s="356">
        <f t="shared" si="2"/>
        <v>0</v>
      </c>
      <c r="R33" s="81">
        <v>0</v>
      </c>
    </row>
    <row r="34" spans="1:18" ht="15.75" customHeight="1" thickBot="1" x14ac:dyDescent="0.25">
      <c r="A34" s="82" t="s">
        <v>139</v>
      </c>
      <c r="B34" s="487" t="s">
        <v>140</v>
      </c>
      <c r="C34" s="189">
        <v>4</v>
      </c>
      <c r="D34" s="189">
        <v>482</v>
      </c>
      <c r="E34" s="189">
        <v>21</v>
      </c>
      <c r="F34" s="189">
        <v>1</v>
      </c>
      <c r="G34" s="189">
        <v>0</v>
      </c>
      <c r="H34" s="433">
        <f t="shared" si="0"/>
        <v>504</v>
      </c>
      <c r="I34" s="353">
        <f t="shared" si="5"/>
        <v>508</v>
      </c>
      <c r="J34" s="353">
        <f t="shared" si="3"/>
        <v>508</v>
      </c>
      <c r="K34" s="189">
        <v>474</v>
      </c>
      <c r="L34" s="189">
        <v>0</v>
      </c>
      <c r="M34" s="189">
        <v>0</v>
      </c>
      <c r="N34" s="189">
        <v>0</v>
      </c>
      <c r="O34" s="189">
        <v>34</v>
      </c>
      <c r="P34" s="194">
        <v>508</v>
      </c>
      <c r="Q34" s="357">
        <f t="shared" si="2"/>
        <v>0</v>
      </c>
      <c r="R34" s="83">
        <v>4</v>
      </c>
    </row>
    <row r="35" spans="1:18" ht="18" customHeight="1" thickBot="1" x14ac:dyDescent="0.25">
      <c r="A35" s="84" t="s">
        <v>586</v>
      </c>
      <c r="B35" s="488" t="s">
        <v>141</v>
      </c>
      <c r="C35" s="355">
        <f>C$31+C$32+C$34</f>
        <v>55</v>
      </c>
      <c r="D35" s="316">
        <f t="shared" ref="D35:R35" si="6">SUM(D$31,D$32,D$34)</f>
        <v>768</v>
      </c>
      <c r="E35" s="316">
        <f t="shared" si="6"/>
        <v>25</v>
      </c>
      <c r="F35" s="316">
        <f t="shared" si="6"/>
        <v>1</v>
      </c>
      <c r="G35" s="355">
        <f t="shared" si="6"/>
        <v>2</v>
      </c>
      <c r="H35" s="355">
        <f t="shared" si="6"/>
        <v>796</v>
      </c>
      <c r="I35" s="355">
        <f>SUM(I$31,I$32,I$34)</f>
        <v>851</v>
      </c>
      <c r="J35" s="355">
        <f>SUM(J$31,J$32,J$34)</f>
        <v>814</v>
      </c>
      <c r="K35" s="316">
        <f t="shared" si="6"/>
        <v>691</v>
      </c>
      <c r="L35" s="316">
        <f t="shared" si="6"/>
        <v>21</v>
      </c>
      <c r="M35" s="316">
        <f t="shared" si="6"/>
        <v>8</v>
      </c>
      <c r="N35" s="316">
        <f t="shared" si="6"/>
        <v>8</v>
      </c>
      <c r="O35" s="316">
        <f>SUM(O$31,O$32,O$34)</f>
        <v>86</v>
      </c>
      <c r="P35" s="361">
        <f>SUM(P$31,P$32,P$34)</f>
        <v>784</v>
      </c>
      <c r="Q35" s="355">
        <f>SUM(Q$31,Q$32,Q$34)</f>
        <v>37</v>
      </c>
      <c r="R35" s="358">
        <f t="shared" si="6"/>
        <v>32</v>
      </c>
    </row>
    <row r="36" spans="1:18" ht="10.5" customHeight="1" x14ac:dyDescent="0.2">
      <c r="A36" s="85"/>
      <c r="B36" s="86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</row>
    <row r="37" spans="1:18" ht="12" customHeight="1" x14ac:dyDescent="0.2">
      <c r="B37" s="103"/>
      <c r="C37" s="103"/>
      <c r="E37" s="420" t="s">
        <v>142</v>
      </c>
      <c r="F37" s="434"/>
      <c r="G37" s="434"/>
      <c r="H37" s="434"/>
      <c r="I37" s="434"/>
      <c r="J37" s="434"/>
      <c r="K37" s="434"/>
      <c r="L37" s="435"/>
      <c r="M37" s="435"/>
      <c r="N37" s="435"/>
      <c r="O37" s="436"/>
      <c r="P37" s="437"/>
      <c r="Q37" s="368"/>
    </row>
    <row r="38" spans="1:18" ht="25.5" customHeight="1" x14ac:dyDescent="0.2">
      <c r="A38" s="438" t="s">
        <v>143</v>
      </c>
      <c r="B38" s="89" t="s">
        <v>144</v>
      </c>
      <c r="C38" s="72" t="s">
        <v>145</v>
      </c>
      <c r="E38" s="598" t="s">
        <v>146</v>
      </c>
      <c r="F38" s="599" t="s">
        <v>147</v>
      </c>
      <c r="G38" s="599"/>
      <c r="H38" s="599"/>
      <c r="I38" s="599"/>
      <c r="J38" s="599" t="s">
        <v>148</v>
      </c>
      <c r="K38" s="599"/>
      <c r="L38" s="599"/>
      <c r="M38" s="599"/>
      <c r="N38" s="604"/>
      <c r="O38" s="604"/>
      <c r="P38" s="604"/>
      <c r="Q38" s="604"/>
      <c r="R38" s="103"/>
    </row>
    <row r="39" spans="1:18" x14ac:dyDescent="0.2">
      <c r="A39" s="89" t="s">
        <v>149</v>
      </c>
      <c r="B39" s="75">
        <v>2100</v>
      </c>
      <c r="C39" s="217">
        <v>261</v>
      </c>
      <c r="E39" s="598"/>
      <c r="F39" s="439" t="s">
        <v>150</v>
      </c>
      <c r="G39" s="439" t="s">
        <v>151</v>
      </c>
      <c r="H39" s="439" t="s">
        <v>152</v>
      </c>
      <c r="I39" s="439" t="s">
        <v>153</v>
      </c>
      <c r="J39" s="439" t="s">
        <v>150</v>
      </c>
      <c r="K39" s="439" t="s">
        <v>151</v>
      </c>
      <c r="L39" s="439" t="s">
        <v>152</v>
      </c>
      <c r="M39" s="439" t="s">
        <v>153</v>
      </c>
      <c r="N39" s="440"/>
      <c r="O39" s="440"/>
      <c r="P39" s="440"/>
      <c r="Q39" s="440"/>
      <c r="R39" s="103"/>
    </row>
    <row r="40" spans="1:18" ht="12.75" customHeight="1" x14ac:dyDescent="0.2">
      <c r="A40" s="89" t="s">
        <v>154</v>
      </c>
      <c r="B40" s="75" t="s">
        <v>155</v>
      </c>
      <c r="C40" s="217">
        <v>83</v>
      </c>
      <c r="E40" s="453">
        <v>88</v>
      </c>
      <c r="F40" s="453">
        <v>2</v>
      </c>
      <c r="G40" s="454">
        <v>40</v>
      </c>
      <c r="H40" s="454">
        <v>16</v>
      </c>
      <c r="I40" s="454">
        <v>10</v>
      </c>
      <c r="J40" s="454">
        <v>4</v>
      </c>
      <c r="K40" s="454">
        <v>10</v>
      </c>
      <c r="L40" s="454">
        <v>2</v>
      </c>
      <c r="M40" s="454">
        <v>4</v>
      </c>
      <c r="N40" s="441"/>
      <c r="O40" s="441"/>
      <c r="P40" s="441"/>
      <c r="Q40" s="441"/>
      <c r="R40" s="103"/>
    </row>
    <row r="41" spans="1:18" x14ac:dyDescent="0.2">
      <c r="A41" s="89" t="s">
        <v>156</v>
      </c>
      <c r="B41" s="75" t="s">
        <v>157</v>
      </c>
      <c r="C41" s="217">
        <v>30</v>
      </c>
      <c r="E41" s="453"/>
      <c r="F41" s="270"/>
      <c r="G41" s="453"/>
      <c r="H41" s="453"/>
      <c r="I41" s="453"/>
      <c r="J41" s="453"/>
      <c r="K41" s="453"/>
      <c r="L41" s="453"/>
      <c r="M41" s="453"/>
      <c r="N41" s="410"/>
      <c r="O41" s="410"/>
      <c r="P41" s="410"/>
      <c r="Q41" s="410"/>
      <c r="R41" s="103"/>
    </row>
    <row r="42" spans="1:18" x14ac:dyDescent="0.2">
      <c r="A42" s="103"/>
      <c r="B42" s="103"/>
      <c r="C42" s="442"/>
      <c r="H42" s="443"/>
      <c r="I42" s="443"/>
      <c r="J42" s="443"/>
      <c r="N42" s="103"/>
      <c r="O42" s="595"/>
      <c r="P42" s="595"/>
      <c r="Q42" s="103"/>
      <c r="R42" s="103"/>
    </row>
    <row r="43" spans="1:18" x14ac:dyDescent="0.2">
      <c r="B43" s="103"/>
      <c r="C43" s="442"/>
      <c r="E43" s="444"/>
      <c r="F43" s="445"/>
      <c r="H43" s="98"/>
      <c r="I43" s="98"/>
      <c r="J43" s="94"/>
      <c r="K43" s="94"/>
      <c r="L43" s="94"/>
      <c r="M43" s="94"/>
      <c r="N43" s="94"/>
      <c r="O43" s="94"/>
      <c r="P43" s="442"/>
      <c r="Q43" s="103"/>
      <c r="R43" s="103"/>
    </row>
    <row r="44" spans="1:18" x14ac:dyDescent="0.2">
      <c r="A44" s="438" t="s">
        <v>158</v>
      </c>
      <c r="B44" s="89" t="s">
        <v>144</v>
      </c>
      <c r="C44" s="363" t="s">
        <v>145</v>
      </c>
      <c r="G44" s="446"/>
      <c r="H44" s="447"/>
      <c r="I44" s="447"/>
      <c r="P44" s="98"/>
    </row>
    <row r="45" spans="1:18" x14ac:dyDescent="0.2">
      <c r="A45" s="89" t="s">
        <v>159</v>
      </c>
      <c r="B45" s="75" t="s">
        <v>160</v>
      </c>
      <c r="C45" s="91">
        <v>3</v>
      </c>
      <c r="D45" s="103"/>
      <c r="E45" s="446"/>
      <c r="F45" s="446"/>
      <c r="H45" s="442"/>
      <c r="K45" s="442"/>
      <c r="L45" s="448"/>
      <c r="M45" s="448"/>
      <c r="N45" s="442"/>
      <c r="O45" s="442"/>
      <c r="P45" s="442"/>
    </row>
    <row r="46" spans="1:18" x14ac:dyDescent="0.2">
      <c r="A46" s="89" t="s">
        <v>161</v>
      </c>
      <c r="B46" s="75" t="s">
        <v>162</v>
      </c>
      <c r="C46" s="91">
        <v>0</v>
      </c>
      <c r="D46" s="103"/>
      <c r="H46" s="443"/>
      <c r="I46" s="443"/>
      <c r="J46" s="443"/>
      <c r="P46" s="442"/>
    </row>
    <row r="47" spans="1:18" ht="24.75" customHeight="1" x14ac:dyDescent="0.2">
      <c r="A47" s="89" t="s">
        <v>163</v>
      </c>
      <c r="B47" s="75" t="s">
        <v>164</v>
      </c>
      <c r="C47" s="91">
        <v>0</v>
      </c>
      <c r="D47" s="103"/>
      <c r="E47" s="446"/>
      <c r="F47" s="446"/>
      <c r="G47" s="103"/>
      <c r="H47" s="443"/>
      <c r="I47" s="443"/>
      <c r="J47" s="555" t="s">
        <v>61</v>
      </c>
      <c r="K47" s="555"/>
      <c r="L47" s="555"/>
      <c r="M47" s="555"/>
      <c r="N47" s="555"/>
      <c r="O47" s="555"/>
      <c r="P47" s="442"/>
    </row>
    <row r="48" spans="1:18" ht="24.95" customHeight="1" x14ac:dyDescent="0.2">
      <c r="A48" s="95" t="s">
        <v>521</v>
      </c>
      <c r="B48" s="75" t="s">
        <v>165</v>
      </c>
      <c r="C48" s="91">
        <v>0</v>
      </c>
      <c r="E48" s="446"/>
      <c r="F48" s="446"/>
      <c r="G48" s="449"/>
      <c r="H48" s="443"/>
      <c r="I48" s="443"/>
      <c r="J48" s="443"/>
      <c r="K48" s="442"/>
      <c r="L48" s="442"/>
      <c r="M48" s="442"/>
      <c r="N48" s="442"/>
      <c r="O48" s="442"/>
      <c r="P48" s="442"/>
    </row>
    <row r="50" spans="1:16" x14ac:dyDescent="0.2">
      <c r="A50" s="97" t="s">
        <v>166</v>
      </c>
      <c r="B50" s="98"/>
      <c r="C50" s="98"/>
      <c r="D50" s="98"/>
      <c r="E50" s="98"/>
      <c r="F50" s="98"/>
      <c r="G50" s="98"/>
      <c r="H50" s="98"/>
      <c r="I50" s="98"/>
    </row>
    <row r="51" spans="1:16" x14ac:dyDescent="0.2">
      <c r="A51" s="586" t="s">
        <v>167</v>
      </c>
      <c r="B51" s="587" t="s">
        <v>144</v>
      </c>
      <c r="C51" s="588" t="s">
        <v>145</v>
      </c>
      <c r="D51" s="99"/>
      <c r="E51" s="100"/>
      <c r="F51" s="101"/>
      <c r="G51" s="101"/>
      <c r="H51" s="101"/>
      <c r="I51" s="101"/>
      <c r="J51" s="102"/>
      <c r="K51" s="103"/>
    </row>
    <row r="52" spans="1:16" ht="62.25" customHeight="1" x14ac:dyDescent="0.2">
      <c r="A52" s="586"/>
      <c r="B52" s="587"/>
      <c r="C52" s="588"/>
      <c r="D52" s="99"/>
      <c r="E52" s="430"/>
      <c r="F52" s="430"/>
      <c r="G52" s="430"/>
      <c r="H52" s="450"/>
      <c r="I52" s="450"/>
      <c r="J52" s="102"/>
      <c r="K52" s="451"/>
      <c r="L52" s="451"/>
      <c r="M52" s="451"/>
      <c r="N52" s="442"/>
      <c r="O52" s="442"/>
    </row>
    <row r="53" spans="1:16" ht="12.75" customHeight="1" x14ac:dyDescent="0.2">
      <c r="A53" s="105" t="s">
        <v>168</v>
      </c>
      <c r="B53" s="106" t="s">
        <v>169</v>
      </c>
      <c r="C53" s="91">
        <v>0</v>
      </c>
      <c r="D53" s="442"/>
      <c r="E53" s="430"/>
      <c r="F53" s="430"/>
      <c r="G53" s="430"/>
      <c r="H53" s="442"/>
      <c r="I53" s="442"/>
      <c r="J53" s="94"/>
    </row>
    <row r="54" spans="1:16" x14ac:dyDescent="0.2">
      <c r="A54" s="105" t="s">
        <v>170</v>
      </c>
      <c r="B54" s="106" t="s">
        <v>171</v>
      </c>
      <c r="C54" s="91">
        <v>0</v>
      </c>
      <c r="D54" s="442"/>
      <c r="E54" s="430"/>
      <c r="F54" s="430"/>
      <c r="G54" s="430"/>
      <c r="H54" s="446"/>
      <c r="I54" s="442"/>
      <c r="K54" s="451"/>
      <c r="L54" s="451"/>
      <c r="M54" s="451"/>
      <c r="N54" s="451"/>
      <c r="O54" s="451"/>
      <c r="P54" s="451"/>
    </row>
    <row r="55" spans="1:16" x14ac:dyDescent="0.2">
      <c r="A55" s="107" t="s">
        <v>172</v>
      </c>
      <c r="B55" s="106" t="s">
        <v>173</v>
      </c>
      <c r="C55" s="91">
        <v>0</v>
      </c>
      <c r="D55" s="442"/>
      <c r="E55" s="430"/>
      <c r="F55" s="430"/>
      <c r="G55" s="430"/>
      <c r="H55" s="442"/>
      <c r="I55" s="442"/>
      <c r="K55" s="442"/>
      <c r="L55" s="448"/>
      <c r="M55" s="448"/>
      <c r="N55" s="442"/>
      <c r="O55" s="442"/>
    </row>
    <row r="56" spans="1:16" x14ac:dyDescent="0.2">
      <c r="A56" s="107" t="s">
        <v>174</v>
      </c>
      <c r="B56" s="106" t="s">
        <v>175</v>
      </c>
      <c r="C56" s="91">
        <v>0</v>
      </c>
      <c r="D56" s="103"/>
      <c r="E56" s="103"/>
      <c r="J56" s="443"/>
    </row>
    <row r="57" spans="1:16" s="70" customFormat="1" x14ac:dyDescent="0.2">
      <c r="K57" s="104"/>
      <c r="L57" s="104"/>
      <c r="M57" s="104"/>
      <c r="N57" s="104"/>
      <c r="O57" s="93"/>
    </row>
    <row r="58" spans="1:16" s="70" customFormat="1" x14ac:dyDescent="0.2">
      <c r="A58" s="71" t="s">
        <v>615</v>
      </c>
      <c r="B58" s="71"/>
      <c r="C58" s="589" t="s">
        <v>617</v>
      </c>
      <c r="D58" s="589"/>
      <c r="E58" s="589"/>
      <c r="F58" s="589"/>
      <c r="K58" s="590" t="s">
        <v>619</v>
      </c>
      <c r="L58" s="590"/>
      <c r="M58" s="590"/>
      <c r="N58" s="590"/>
      <c r="O58" s="590"/>
      <c r="P58" s="590"/>
    </row>
    <row r="59" spans="1:16" s="70" customFormat="1" x14ac:dyDescent="0.2">
      <c r="K59" s="70" t="s">
        <v>595</v>
      </c>
    </row>
    <row r="60" spans="1:16" s="70" customFormat="1" x14ac:dyDescent="0.2">
      <c r="A60" s="71" t="s">
        <v>616</v>
      </c>
      <c r="B60" s="71"/>
      <c r="C60" s="589" t="s">
        <v>618</v>
      </c>
      <c r="D60" s="589"/>
      <c r="E60" s="589"/>
      <c r="F60" s="589"/>
      <c r="K60" s="590" t="s">
        <v>177</v>
      </c>
      <c r="L60" s="590"/>
      <c r="M60" s="590"/>
      <c r="N60" s="590"/>
      <c r="O60" s="590"/>
      <c r="P60" s="590"/>
    </row>
    <row r="61" spans="1:16" s="70" customFormat="1" x14ac:dyDescent="0.2">
      <c r="K61" s="70" t="s">
        <v>596</v>
      </c>
    </row>
    <row r="62" spans="1:16" s="70" customFormat="1" x14ac:dyDescent="0.2"/>
    <row r="63" spans="1:16" s="70" customFormat="1" x14ac:dyDescent="0.2"/>
    <row r="64" spans="1:16" s="70" customFormat="1" x14ac:dyDescent="0.2"/>
    <row r="65" s="70" customFormat="1" x14ac:dyDescent="0.2"/>
    <row r="66" s="70" customFormat="1" x14ac:dyDescent="0.2"/>
    <row r="67" s="70" customFormat="1" x14ac:dyDescent="0.2"/>
    <row r="68" s="70" customFormat="1" x14ac:dyDescent="0.2"/>
    <row r="69" s="70" customFormat="1" x14ac:dyDescent="0.2"/>
    <row r="70" s="70" customFormat="1" x14ac:dyDescent="0.2"/>
    <row r="71" s="70" customFormat="1" x14ac:dyDescent="0.2"/>
    <row r="72" s="70" customFormat="1" x14ac:dyDescent="0.2"/>
    <row r="73" s="70" customFormat="1" x14ac:dyDescent="0.2"/>
    <row r="74" s="70" customFormat="1" x14ac:dyDescent="0.2"/>
    <row r="75" s="70" customFormat="1" x14ac:dyDescent="0.2"/>
    <row r="76" s="70" customFormat="1" x14ac:dyDescent="0.2"/>
    <row r="77" s="70" customFormat="1" x14ac:dyDescent="0.2"/>
    <row r="78" s="70" customFormat="1" x14ac:dyDescent="0.2"/>
    <row r="79" s="70" customFormat="1" x14ac:dyDescent="0.2"/>
    <row r="80" s="70" customFormat="1" x14ac:dyDescent="0.2"/>
    <row r="81" s="70" customFormat="1" x14ac:dyDescent="0.2"/>
    <row r="82" s="70" customFormat="1" x14ac:dyDescent="0.2"/>
    <row r="83" s="70" customFormat="1" x14ac:dyDescent="0.2"/>
  </sheetData>
  <sheetProtection password="D259" sheet="1" objects="1" scenarios="1" formatColumns="0" formatRows="0"/>
  <mergeCells count="37">
    <mergeCell ref="N1:Q1"/>
    <mergeCell ref="A3:A10"/>
    <mergeCell ref="B3:B10"/>
    <mergeCell ref="C3:C10"/>
    <mergeCell ref="D3:F3"/>
    <mergeCell ref="I3:I10"/>
    <mergeCell ref="J3:P3"/>
    <mergeCell ref="P4:P10"/>
    <mergeCell ref="H3:H10"/>
    <mergeCell ref="A1:G1"/>
    <mergeCell ref="D4:D10"/>
    <mergeCell ref="E4:E10"/>
    <mergeCell ref="F4:F10"/>
    <mergeCell ref="J4:J10"/>
    <mergeCell ref="K4:K10"/>
    <mergeCell ref="L4:L10"/>
    <mergeCell ref="G3:G10"/>
    <mergeCell ref="R1:T1"/>
    <mergeCell ref="C60:F60"/>
    <mergeCell ref="K60:P60"/>
    <mergeCell ref="O42:P42"/>
    <mergeCell ref="J47:O47"/>
    <mergeCell ref="N5:N10"/>
    <mergeCell ref="O5:O10"/>
    <mergeCell ref="E38:E39"/>
    <mergeCell ref="F38:I38"/>
    <mergeCell ref="J38:M38"/>
    <mergeCell ref="R3:R10"/>
    <mergeCell ref="M4:M10"/>
    <mergeCell ref="N4:O4"/>
    <mergeCell ref="N38:Q38"/>
    <mergeCell ref="Q3:Q10"/>
    <mergeCell ref="A51:A52"/>
    <mergeCell ref="B51:B52"/>
    <mergeCell ref="C51:C52"/>
    <mergeCell ref="C58:F58"/>
    <mergeCell ref="K58:P58"/>
  </mergeCells>
  <conditionalFormatting sqref="H32">
    <cfRule type="expression" dxfId="64" priority="57" stopIfTrue="1">
      <formula>H$33&gt;H$32</formula>
    </cfRule>
  </conditionalFormatting>
  <conditionalFormatting sqref="R17">
    <cfRule type="expression" dxfId="55" priority="15" stopIfTrue="1">
      <formula>R$18&gt;R$17</formula>
    </cfRule>
  </conditionalFormatting>
  <conditionalFormatting sqref="R19">
    <cfRule type="expression" dxfId="54" priority="16" stopIfTrue="1">
      <formula>R$20&gt;R$19</formula>
    </cfRule>
  </conditionalFormatting>
  <conditionalFormatting sqref="R22">
    <cfRule type="expression" dxfId="53" priority="17" stopIfTrue="1">
      <formula>SUM(R$23:R$24)&gt;R$22</formula>
    </cfRule>
  </conditionalFormatting>
  <conditionalFormatting sqref="R26">
    <cfRule type="expression" dxfId="52" priority="18" stopIfTrue="1">
      <formula>SUM(R$27:R$30)&gt;R$26</formula>
    </cfRule>
  </conditionalFormatting>
  <conditionalFormatting sqref="R32">
    <cfRule type="expression" dxfId="49" priority="12" stopIfTrue="1">
      <formula>R$33&gt;R$32</formula>
    </cfRule>
  </conditionalFormatting>
  <conditionalFormatting sqref="C40:C41">
    <cfRule type="expression" dxfId="48" priority="11" stopIfTrue="1">
      <formula>$C40&gt;$C39</formula>
    </cfRule>
  </conditionalFormatting>
  <conditionalFormatting sqref="C17:G17">
    <cfRule type="expression" dxfId="9" priority="7" stopIfTrue="1">
      <formula>C$18&gt;C$17</formula>
    </cfRule>
  </conditionalFormatting>
  <conditionalFormatting sqref="C19:G19">
    <cfRule type="expression" dxfId="8" priority="8" stopIfTrue="1">
      <formula>C$20&gt;C$19</formula>
    </cfRule>
  </conditionalFormatting>
  <conditionalFormatting sqref="C22:G22">
    <cfRule type="expression" dxfId="7" priority="9" stopIfTrue="1">
      <formula>SUM(C$23:C$24)&gt;C$22</formula>
    </cfRule>
  </conditionalFormatting>
  <conditionalFormatting sqref="C26:G26">
    <cfRule type="expression" dxfId="6" priority="10" stopIfTrue="1">
      <formula>SUM(C$27:C$30)&gt;C$26</formula>
    </cfRule>
  </conditionalFormatting>
  <conditionalFormatting sqref="K17:P17">
    <cfRule type="expression" dxfId="5" priority="3" stopIfTrue="1">
      <formula>K$18&gt;K$17</formula>
    </cfRule>
  </conditionalFormatting>
  <conditionalFormatting sqref="K19:P19">
    <cfRule type="expression" dxfId="4" priority="4" stopIfTrue="1">
      <formula>K$20&gt;K$19</formula>
    </cfRule>
  </conditionalFormatting>
  <conditionalFormatting sqref="K22:P22">
    <cfRule type="expression" dxfId="3" priority="5" stopIfTrue="1">
      <formula>SUM(K$23:K$24)&gt;K$22</formula>
    </cfRule>
  </conditionalFormatting>
  <conditionalFormatting sqref="K26:P26">
    <cfRule type="expression" dxfId="2" priority="6" stopIfTrue="1">
      <formula>SUM(K$27:K$30)&gt;K$26</formula>
    </cfRule>
  </conditionalFormatting>
  <conditionalFormatting sqref="C32:G32">
    <cfRule type="expression" dxfId="1" priority="2" stopIfTrue="1">
      <formula>C$33&gt;C$32</formula>
    </cfRule>
  </conditionalFormatting>
  <conditionalFormatting sqref="K32:P32">
    <cfRule type="expression" dxfId="0" priority="1" stopIfTrue="1">
      <formula>K$33&gt;K$32</formula>
    </cfRule>
  </conditionalFormatting>
  <dataValidations disablePrompts="1" count="3">
    <dataValidation type="custom" allowBlank="1" showInputMessage="1" showErrorMessage="1" errorTitle="Грешка" error="Главата не е по-голямо или равно на В това число!" sqref="K33:P33 R33">
      <formula1>K$32&gt;=K$33</formula1>
    </dataValidation>
    <dataValidation type="custom" allowBlank="1" showInputMessage="1" showErrorMessage="1" errorTitle="Грешка" error="Главата не е по-голямо или равно на В това число!" sqref="K20:P20 R20">
      <formula1>K$19&gt;=K$20</formula1>
    </dataValidation>
    <dataValidation type="custom" allowBlank="1" showInputMessage="1" showErrorMessage="1" errorTitle="Грешка" error="Главата не е по-голямо или равно на В това число!" sqref="K18:P18 R18">
      <formula1>K$17&gt;=K$18</formula1>
    </dataValidation>
  </dataValidations>
  <hyperlinks>
    <hyperlink ref="R1" location="'Списък Приложения'!A1" display="НАЗАД"/>
  </hyperlink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5" stopIfTrue="1" operator="notEqual" id="{47F88FE7-E810-4358-BB95-D3E8ECBCA918}">
            <xm:f>'6.Прил 3_ГДиАД-съдии'!$D$9</xm:f>
            <x14:dxf>
              <fill>
                <patternFill>
                  <bgColor rgb="FFFF000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ellIs" priority="33" stopIfTrue="1" operator="notEqual" id="{D4F53853-51D1-4A43-8C06-9D702518E7FE}">
            <xm:f>'6.Прил 3_ГДиАД-съдии'!$L$9</xm:f>
            <x14:dxf>
              <fill>
                <patternFill>
                  <bgColor rgb="FFFF0000"/>
                </patternFill>
              </fill>
            </x14:dxf>
          </x14:cfRule>
          <xm:sqref>H35</xm:sqref>
        </x14:conditionalFormatting>
        <x14:conditionalFormatting xmlns:xm="http://schemas.microsoft.com/office/excel/2006/main">
          <x14:cfRule type="cellIs" priority="32" stopIfTrue="1" operator="notEqual" id="{47806F19-BA72-45EB-BD5C-D351345AA424}">
            <xm:f>'6.Прил 3_ГДиАД-съдии'!$T$9</xm:f>
            <x14:dxf>
              <fill>
                <patternFill>
                  <bgColor rgb="FFFF0000"/>
                </patternFill>
              </fill>
            </x14:dxf>
          </x14:cfRule>
          <xm:sqref>I35</xm:sqref>
        </x14:conditionalFormatting>
        <x14:conditionalFormatting xmlns:xm="http://schemas.microsoft.com/office/excel/2006/main">
          <x14:cfRule type="cellIs" priority="31" stopIfTrue="1" operator="notEqual" id="{72A1672F-8CDE-47BD-8288-1A8D4936F9A6}">
            <xm:f>'6.Прил 3_ГДиАД-съдии'!$AB$9</xm:f>
            <x14:dxf>
              <fill>
                <patternFill>
                  <bgColor rgb="FFFF0000"/>
                </patternFill>
              </fill>
            </x14:dxf>
          </x14:cfRule>
          <xm:sqref>J35</xm:sqref>
        </x14:conditionalFormatting>
        <x14:conditionalFormatting xmlns:xm="http://schemas.microsoft.com/office/excel/2006/main">
          <x14:cfRule type="cellIs" priority="30" stopIfTrue="1" operator="notEqual" id="{081A3394-3E22-4FD4-B8B9-4C4436746967}">
            <xm:f>'6.Прил 3_ГДиАД-съдии'!$BH$9</xm:f>
            <x14:dxf>
              <fill>
                <patternFill>
                  <bgColor rgb="FFFF0000"/>
                </patternFill>
              </fill>
            </x14:dxf>
          </x14:cfRule>
          <xm:sqref>Q35</xm:sqref>
        </x14:conditionalFormatting>
        <x14:conditionalFormatting xmlns:xm="http://schemas.microsoft.com/office/excel/2006/main">
          <x14:cfRule type="cellIs" priority="29" operator="notEqual" id="{3DA8B01D-DA9E-474A-A656-D87D113EFA10}">
            <xm:f>'1.Прил 1_Обобщено'!$L$30</xm:f>
            <x14:dxf>
              <fill>
                <patternFill>
                  <bgColor rgb="FFFF0000"/>
                </patternFill>
              </fill>
            </x14:dxf>
          </x14:cfRule>
          <xm:sqref>P35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D139"/>
  <sheetViews>
    <sheetView topLeftCell="A88" zoomScale="110" zoomScaleNormal="110" workbookViewId="0">
      <selection activeCell="F98" sqref="F98"/>
    </sheetView>
  </sheetViews>
  <sheetFormatPr defaultRowHeight="12.75" x14ac:dyDescent="0.2"/>
  <cols>
    <col min="1" max="1" width="44" style="368" customWidth="1"/>
    <col min="2" max="2" width="5.140625" style="368" customWidth="1"/>
    <col min="3" max="3" width="5.42578125" style="368" customWidth="1"/>
    <col min="4" max="4" width="4.5703125" style="368" customWidth="1"/>
    <col min="5" max="5" width="5.140625" style="368" customWidth="1"/>
    <col min="6" max="6" width="4.5703125" style="368" customWidth="1"/>
    <col min="7" max="8" width="4" style="368" customWidth="1"/>
    <col min="9" max="9" width="4.42578125" style="368" customWidth="1"/>
    <col min="10" max="11" width="5.140625" style="368" customWidth="1"/>
    <col min="12" max="12" width="4.5703125" style="368" customWidth="1"/>
    <col min="13" max="13" width="4.28515625" style="368" customWidth="1"/>
    <col min="14" max="14" width="5" style="368" customWidth="1"/>
    <col min="15" max="15" width="4" style="368" customWidth="1"/>
    <col min="16" max="16" width="4.42578125" style="368" customWidth="1"/>
    <col min="17" max="17" width="3.7109375" style="368" customWidth="1"/>
    <col min="18" max="18" width="3.5703125" style="368" customWidth="1"/>
    <col min="19" max="19" width="4.140625" style="368" customWidth="1"/>
    <col min="20" max="20" width="4.5703125" style="368" customWidth="1"/>
    <col min="21" max="21" width="3.85546875" style="368" customWidth="1"/>
    <col min="22" max="22" width="4.7109375" style="368" customWidth="1"/>
    <col min="23" max="23" width="4.28515625" style="368" customWidth="1"/>
    <col min="24" max="24" width="4.42578125" style="368" customWidth="1"/>
    <col min="25" max="25" width="4.85546875" style="368" customWidth="1"/>
    <col min="26" max="26" width="4.7109375" style="368" customWidth="1"/>
    <col min="27" max="27" width="4.42578125" style="368" customWidth="1"/>
    <col min="28" max="28" width="4.7109375" style="368" customWidth="1"/>
    <col min="29" max="29" width="4.140625" style="368" customWidth="1"/>
    <col min="30" max="30" width="4.85546875" style="368" customWidth="1"/>
    <col min="31" max="16384" width="9.140625" style="368"/>
  </cols>
  <sheetData>
    <row r="1" spans="1:30" s="6" customFormat="1" ht="16.5" thickBot="1" x14ac:dyDescent="0.25">
      <c r="A1" s="682" t="s">
        <v>178</v>
      </c>
      <c r="B1" s="682"/>
      <c r="C1" s="682"/>
      <c r="D1" s="682"/>
      <c r="E1" s="682"/>
      <c r="F1" s="682"/>
      <c r="G1" s="682"/>
      <c r="H1" s="682"/>
      <c r="I1" s="682"/>
      <c r="J1" s="682"/>
      <c r="K1" s="266" t="s">
        <v>621</v>
      </c>
      <c r="L1" s="364" t="s">
        <v>46</v>
      </c>
      <c r="M1" s="267">
        <v>12</v>
      </c>
      <c r="N1" s="683" t="s">
        <v>622</v>
      </c>
      <c r="O1" s="683"/>
      <c r="P1" s="683"/>
      <c r="Q1" s="683"/>
      <c r="R1" s="472"/>
      <c r="T1" s="567" t="s">
        <v>419</v>
      </c>
      <c r="U1" s="567"/>
      <c r="V1" s="567"/>
    </row>
    <row r="2" spans="1:30" s="6" customFormat="1" ht="13.5" thickBot="1" x14ac:dyDescent="0.25">
      <c r="A2" s="472"/>
      <c r="B2" s="679" t="s">
        <v>179</v>
      </c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1"/>
      <c r="T2" s="679" t="s">
        <v>180</v>
      </c>
      <c r="U2" s="680"/>
      <c r="V2" s="680"/>
      <c r="W2" s="680"/>
      <c r="X2" s="680"/>
      <c r="Y2" s="680"/>
      <c r="Z2" s="680"/>
      <c r="AA2" s="680"/>
      <c r="AB2" s="680"/>
      <c r="AC2" s="680"/>
      <c r="AD2" s="681"/>
    </row>
    <row r="3" spans="1:30" ht="24" customHeight="1" x14ac:dyDescent="0.2">
      <c r="A3" s="684" t="s">
        <v>181</v>
      </c>
      <c r="B3" s="652" t="s">
        <v>82</v>
      </c>
      <c r="C3" s="687" t="s">
        <v>182</v>
      </c>
      <c r="D3" s="670" t="s">
        <v>183</v>
      </c>
      <c r="E3" s="670"/>
      <c r="F3" s="670"/>
      <c r="G3" s="629"/>
      <c r="H3" s="645" t="s">
        <v>425</v>
      </c>
      <c r="I3" s="654" t="s">
        <v>587</v>
      </c>
      <c r="J3" s="658" t="s">
        <v>588</v>
      </c>
      <c r="K3" s="629" t="s">
        <v>0</v>
      </c>
      <c r="L3" s="630"/>
      <c r="M3" s="630"/>
      <c r="N3" s="631"/>
      <c r="O3" s="635" t="s">
        <v>184</v>
      </c>
      <c r="P3" s="636"/>
      <c r="Q3" s="645" t="s">
        <v>185</v>
      </c>
      <c r="R3" s="645" t="s">
        <v>86</v>
      </c>
      <c r="S3" s="646" t="s">
        <v>186</v>
      </c>
      <c r="T3" s="649" t="s">
        <v>187</v>
      </c>
      <c r="U3" s="632"/>
      <c r="V3" s="632" t="s">
        <v>528</v>
      </c>
      <c r="W3" s="632"/>
      <c r="X3" s="632"/>
      <c r="Y3" s="632"/>
      <c r="Z3" s="632"/>
      <c r="AA3" s="632"/>
      <c r="AB3" s="632"/>
      <c r="AC3" s="632"/>
      <c r="AD3" s="673" t="s">
        <v>188</v>
      </c>
    </row>
    <row r="4" spans="1:30" ht="39.75" customHeight="1" x14ac:dyDescent="0.2">
      <c r="A4" s="685"/>
      <c r="B4" s="653"/>
      <c r="C4" s="688"/>
      <c r="D4" s="624" t="s">
        <v>189</v>
      </c>
      <c r="E4" s="676" t="s">
        <v>190</v>
      </c>
      <c r="F4" s="677"/>
      <c r="G4" s="678"/>
      <c r="H4" s="627"/>
      <c r="I4" s="655"/>
      <c r="J4" s="640"/>
      <c r="K4" s="639" t="s">
        <v>571</v>
      </c>
      <c r="L4" s="626" t="s">
        <v>191</v>
      </c>
      <c r="M4" s="625" t="s">
        <v>192</v>
      </c>
      <c r="N4" s="625"/>
      <c r="O4" s="637"/>
      <c r="P4" s="638"/>
      <c r="Q4" s="627"/>
      <c r="R4" s="627"/>
      <c r="S4" s="647"/>
      <c r="T4" s="642" t="s">
        <v>189</v>
      </c>
      <c r="U4" s="626" t="s">
        <v>193</v>
      </c>
      <c r="V4" s="626" t="s">
        <v>194</v>
      </c>
      <c r="W4" s="626" t="s">
        <v>195</v>
      </c>
      <c r="X4" s="625" t="s">
        <v>196</v>
      </c>
      <c r="Y4" s="625"/>
      <c r="Z4" s="626" t="s">
        <v>197</v>
      </c>
      <c r="AA4" s="626" t="s">
        <v>198</v>
      </c>
      <c r="AB4" s="626" t="s">
        <v>199</v>
      </c>
      <c r="AC4" s="626" t="s">
        <v>200</v>
      </c>
      <c r="AD4" s="674"/>
    </row>
    <row r="5" spans="1:30" x14ac:dyDescent="0.2">
      <c r="A5" s="685"/>
      <c r="B5" s="653"/>
      <c r="C5" s="688"/>
      <c r="D5" s="624"/>
      <c r="E5" s="626" t="s">
        <v>527</v>
      </c>
      <c r="F5" s="624" t="s">
        <v>87</v>
      </c>
      <c r="G5" s="671" t="s">
        <v>201</v>
      </c>
      <c r="H5" s="627"/>
      <c r="I5" s="655"/>
      <c r="J5" s="640"/>
      <c r="K5" s="640"/>
      <c r="L5" s="627"/>
      <c r="M5" s="624" t="s">
        <v>194</v>
      </c>
      <c r="N5" s="626" t="s">
        <v>202</v>
      </c>
      <c r="O5" s="624" t="s">
        <v>203</v>
      </c>
      <c r="P5" s="624" t="s">
        <v>204</v>
      </c>
      <c r="Q5" s="627"/>
      <c r="R5" s="627"/>
      <c r="S5" s="647"/>
      <c r="T5" s="643"/>
      <c r="U5" s="627"/>
      <c r="V5" s="627"/>
      <c r="W5" s="627"/>
      <c r="X5" s="624" t="s">
        <v>189</v>
      </c>
      <c r="Y5" s="624" t="s">
        <v>511</v>
      </c>
      <c r="Z5" s="627"/>
      <c r="AA5" s="627"/>
      <c r="AB5" s="627"/>
      <c r="AC5" s="627"/>
      <c r="AD5" s="674"/>
    </row>
    <row r="6" spans="1:30" x14ac:dyDescent="0.2">
      <c r="A6" s="685"/>
      <c r="B6" s="653"/>
      <c r="C6" s="688"/>
      <c r="D6" s="624"/>
      <c r="E6" s="627"/>
      <c r="F6" s="624"/>
      <c r="G6" s="671"/>
      <c r="H6" s="627"/>
      <c r="I6" s="655"/>
      <c r="J6" s="640"/>
      <c r="K6" s="640"/>
      <c r="L6" s="627"/>
      <c r="M6" s="624"/>
      <c r="N6" s="627"/>
      <c r="O6" s="624"/>
      <c r="P6" s="624"/>
      <c r="Q6" s="627"/>
      <c r="R6" s="627"/>
      <c r="S6" s="647"/>
      <c r="T6" s="643"/>
      <c r="U6" s="627"/>
      <c r="V6" s="627"/>
      <c r="W6" s="627"/>
      <c r="X6" s="624"/>
      <c r="Y6" s="624"/>
      <c r="Z6" s="627"/>
      <c r="AA6" s="627"/>
      <c r="AB6" s="627"/>
      <c r="AC6" s="627"/>
      <c r="AD6" s="674"/>
    </row>
    <row r="7" spans="1:30" ht="36.75" customHeight="1" x14ac:dyDescent="0.2">
      <c r="A7" s="685"/>
      <c r="B7" s="653"/>
      <c r="C7" s="688"/>
      <c r="D7" s="624"/>
      <c r="E7" s="627"/>
      <c r="F7" s="624"/>
      <c r="G7" s="671"/>
      <c r="H7" s="627"/>
      <c r="I7" s="655"/>
      <c r="J7" s="640"/>
      <c r="K7" s="640"/>
      <c r="L7" s="627"/>
      <c r="M7" s="624"/>
      <c r="N7" s="627"/>
      <c r="O7" s="624"/>
      <c r="P7" s="624"/>
      <c r="Q7" s="627"/>
      <c r="R7" s="627"/>
      <c r="S7" s="647"/>
      <c r="T7" s="643"/>
      <c r="U7" s="627"/>
      <c r="V7" s="627"/>
      <c r="W7" s="627"/>
      <c r="X7" s="624"/>
      <c r="Y7" s="624"/>
      <c r="Z7" s="627"/>
      <c r="AA7" s="627"/>
      <c r="AB7" s="627"/>
      <c r="AC7" s="627"/>
      <c r="AD7" s="674"/>
    </row>
    <row r="8" spans="1:30" ht="75" customHeight="1" x14ac:dyDescent="0.2">
      <c r="A8" s="686"/>
      <c r="B8" s="653"/>
      <c r="C8" s="689"/>
      <c r="D8" s="626"/>
      <c r="E8" s="628"/>
      <c r="F8" s="626"/>
      <c r="G8" s="672"/>
      <c r="H8" s="628"/>
      <c r="I8" s="656"/>
      <c r="J8" s="641"/>
      <c r="K8" s="641"/>
      <c r="L8" s="628"/>
      <c r="M8" s="626"/>
      <c r="N8" s="628"/>
      <c r="O8" s="626"/>
      <c r="P8" s="626"/>
      <c r="Q8" s="628"/>
      <c r="R8" s="628"/>
      <c r="S8" s="648"/>
      <c r="T8" s="644"/>
      <c r="U8" s="628"/>
      <c r="V8" s="628"/>
      <c r="W8" s="628"/>
      <c r="X8" s="624"/>
      <c r="Y8" s="624"/>
      <c r="Z8" s="628"/>
      <c r="AA8" s="628"/>
      <c r="AB8" s="628"/>
      <c r="AC8" s="628"/>
      <c r="AD8" s="675"/>
    </row>
    <row r="9" spans="1:30" x14ac:dyDescent="0.2">
      <c r="A9" s="507" t="s">
        <v>50</v>
      </c>
      <c r="B9" s="508" t="s">
        <v>51</v>
      </c>
      <c r="C9" s="507">
        <v>1</v>
      </c>
      <c r="D9" s="509">
        <v>2</v>
      </c>
      <c r="E9" s="509">
        <v>3</v>
      </c>
      <c r="F9" s="509">
        <v>4</v>
      </c>
      <c r="G9" s="509">
        <v>5</v>
      </c>
      <c r="H9" s="509">
        <v>6</v>
      </c>
      <c r="I9" s="509">
        <v>7</v>
      </c>
      <c r="J9" s="509">
        <v>8</v>
      </c>
      <c r="K9" s="509">
        <v>9</v>
      </c>
      <c r="L9" s="509">
        <v>10</v>
      </c>
      <c r="M9" s="509">
        <v>11</v>
      </c>
      <c r="N9" s="509">
        <v>12</v>
      </c>
      <c r="O9" s="509">
        <v>13</v>
      </c>
      <c r="P9" s="509">
        <v>14</v>
      </c>
      <c r="Q9" s="509">
        <v>15</v>
      </c>
      <c r="R9" s="509">
        <v>16</v>
      </c>
      <c r="S9" s="508">
        <v>17</v>
      </c>
      <c r="T9" s="507">
        <v>18</v>
      </c>
      <c r="U9" s="509">
        <v>19</v>
      </c>
      <c r="V9" s="509">
        <v>20</v>
      </c>
      <c r="W9" s="509">
        <v>21</v>
      </c>
      <c r="X9" s="509">
        <v>22</v>
      </c>
      <c r="Y9" s="509">
        <v>23</v>
      </c>
      <c r="Z9" s="509">
        <v>24</v>
      </c>
      <c r="AA9" s="509">
        <v>25</v>
      </c>
      <c r="AB9" s="509">
        <v>26</v>
      </c>
      <c r="AC9" s="509">
        <v>27</v>
      </c>
      <c r="AD9" s="508">
        <v>28</v>
      </c>
    </row>
    <row r="10" spans="1:30" ht="13.5" customHeight="1" x14ac:dyDescent="0.2">
      <c r="A10" s="320" t="s">
        <v>205</v>
      </c>
      <c r="B10" s="479" t="s">
        <v>108</v>
      </c>
      <c r="C10" s="200">
        <v>2</v>
      </c>
      <c r="D10" s="196">
        <v>6</v>
      </c>
      <c r="E10" s="196">
        <v>0</v>
      </c>
      <c r="F10" s="196">
        <v>6</v>
      </c>
      <c r="G10" s="196">
        <v>0</v>
      </c>
      <c r="H10" s="196">
        <v>0</v>
      </c>
      <c r="I10" s="318">
        <f>D10+H10</f>
        <v>6</v>
      </c>
      <c r="J10" s="319">
        <f>I10+C10</f>
        <v>8</v>
      </c>
      <c r="K10" s="319">
        <f>L10+M10</f>
        <v>7</v>
      </c>
      <c r="L10" s="196">
        <v>4</v>
      </c>
      <c r="M10" s="196">
        <v>3</v>
      </c>
      <c r="N10" s="196">
        <v>3</v>
      </c>
      <c r="O10" s="196">
        <v>0</v>
      </c>
      <c r="P10" s="196">
        <v>0</v>
      </c>
      <c r="Q10" s="196">
        <v>6</v>
      </c>
      <c r="R10" s="196">
        <v>2</v>
      </c>
      <c r="S10" s="455">
        <f>J10-K10</f>
        <v>1</v>
      </c>
      <c r="T10" s="197">
        <v>11</v>
      </c>
      <c r="U10" s="196">
        <v>0</v>
      </c>
      <c r="V10" s="318">
        <f>X10+AA10+Z10+AB10+AC10</f>
        <v>11</v>
      </c>
      <c r="W10" s="196">
        <v>0</v>
      </c>
      <c r="X10" s="196">
        <v>5</v>
      </c>
      <c r="Y10" s="196">
        <v>2</v>
      </c>
      <c r="Z10" s="196">
        <v>3</v>
      </c>
      <c r="AA10" s="196">
        <v>0</v>
      </c>
      <c r="AB10" s="196">
        <v>3</v>
      </c>
      <c r="AC10" s="196">
        <v>0</v>
      </c>
      <c r="AD10" s="201">
        <v>5</v>
      </c>
    </row>
    <row r="11" spans="1:30" x14ac:dyDescent="0.2">
      <c r="A11" s="111" t="s">
        <v>206</v>
      </c>
      <c r="B11" s="112" t="s">
        <v>207</v>
      </c>
      <c r="C11" s="197"/>
      <c r="D11" s="196"/>
      <c r="E11" s="196"/>
      <c r="F11" s="196"/>
      <c r="G11" s="196"/>
      <c r="H11" s="196"/>
      <c r="I11" s="318">
        <f t="shared" ref="I11:I46" si="0">D11+H11</f>
        <v>0</v>
      </c>
      <c r="J11" s="319">
        <f t="shared" ref="J11:J46" si="1">I11+C11</f>
        <v>0</v>
      </c>
      <c r="K11" s="319">
        <f t="shared" ref="K11:K56" si="2">L11+M11</f>
        <v>0</v>
      </c>
      <c r="L11" s="196"/>
      <c r="M11" s="196"/>
      <c r="N11" s="196"/>
      <c r="O11" s="196"/>
      <c r="P11" s="196"/>
      <c r="Q11" s="196"/>
      <c r="R11" s="196"/>
      <c r="S11" s="455">
        <f t="shared" ref="S11:S56" si="3">J11-K11</f>
        <v>0</v>
      </c>
      <c r="T11" s="197"/>
      <c r="U11" s="196"/>
      <c r="V11" s="318">
        <f>X11+AA11+Z11+AB11+AC11</f>
        <v>0</v>
      </c>
      <c r="W11" s="196"/>
      <c r="X11" s="196"/>
      <c r="Y11" s="196"/>
      <c r="Z11" s="196"/>
      <c r="AA11" s="196"/>
      <c r="AB11" s="196"/>
      <c r="AC11" s="196"/>
      <c r="AD11" s="201"/>
    </row>
    <row r="12" spans="1:30" x14ac:dyDescent="0.2">
      <c r="A12" s="111" t="s">
        <v>208</v>
      </c>
      <c r="B12" s="112" t="s">
        <v>209</v>
      </c>
      <c r="C12" s="197"/>
      <c r="D12" s="196"/>
      <c r="E12" s="196"/>
      <c r="F12" s="196"/>
      <c r="G12" s="196"/>
      <c r="H12" s="196"/>
      <c r="I12" s="318">
        <f t="shared" si="0"/>
        <v>0</v>
      </c>
      <c r="J12" s="319">
        <f>I12+C12</f>
        <v>0</v>
      </c>
      <c r="K12" s="319">
        <f t="shared" si="2"/>
        <v>0</v>
      </c>
      <c r="L12" s="196"/>
      <c r="M12" s="196"/>
      <c r="N12" s="196"/>
      <c r="O12" s="196"/>
      <c r="P12" s="196"/>
      <c r="Q12" s="196"/>
      <c r="R12" s="196"/>
      <c r="S12" s="455">
        <f t="shared" si="3"/>
        <v>0</v>
      </c>
      <c r="T12" s="197"/>
      <c r="U12" s="196"/>
      <c r="V12" s="318">
        <f t="shared" ref="V12:V46" si="4">X12+AA12+Z12+AB12+AC12</f>
        <v>0</v>
      </c>
      <c r="W12" s="196"/>
      <c r="X12" s="196"/>
      <c r="Y12" s="196"/>
      <c r="Z12" s="202"/>
      <c r="AA12" s="196"/>
      <c r="AB12" s="196"/>
      <c r="AC12" s="196"/>
      <c r="AD12" s="201"/>
    </row>
    <row r="13" spans="1:30" x14ac:dyDescent="0.2">
      <c r="A13" s="111" t="s">
        <v>210</v>
      </c>
      <c r="B13" s="112" t="s">
        <v>211</v>
      </c>
      <c r="C13" s="197">
        <v>1</v>
      </c>
      <c r="D13" s="196">
        <v>1</v>
      </c>
      <c r="E13" s="196">
        <v>0</v>
      </c>
      <c r="F13" s="196">
        <v>1</v>
      </c>
      <c r="G13" s="196">
        <v>0</v>
      </c>
      <c r="H13" s="196">
        <v>0</v>
      </c>
      <c r="I13" s="318">
        <f t="shared" si="0"/>
        <v>1</v>
      </c>
      <c r="J13" s="319">
        <f t="shared" si="1"/>
        <v>2</v>
      </c>
      <c r="K13" s="319">
        <f t="shared" si="2"/>
        <v>2</v>
      </c>
      <c r="L13" s="196">
        <v>2</v>
      </c>
      <c r="M13" s="196">
        <v>0</v>
      </c>
      <c r="N13" s="196">
        <v>0</v>
      </c>
      <c r="O13" s="196">
        <v>0</v>
      </c>
      <c r="P13" s="196">
        <v>0</v>
      </c>
      <c r="Q13" s="196">
        <v>1</v>
      </c>
      <c r="R13" s="196">
        <v>0</v>
      </c>
      <c r="S13" s="455">
        <f t="shared" si="3"/>
        <v>0</v>
      </c>
      <c r="T13" s="197">
        <v>2</v>
      </c>
      <c r="U13" s="196">
        <v>0</v>
      </c>
      <c r="V13" s="318">
        <f t="shared" si="4"/>
        <v>2</v>
      </c>
      <c r="W13" s="196">
        <v>0</v>
      </c>
      <c r="X13" s="196">
        <v>1</v>
      </c>
      <c r="Y13" s="196">
        <v>1</v>
      </c>
      <c r="Z13" s="196">
        <v>0</v>
      </c>
      <c r="AA13" s="196">
        <v>0</v>
      </c>
      <c r="AB13" s="196">
        <v>1</v>
      </c>
      <c r="AC13" s="196">
        <v>0</v>
      </c>
      <c r="AD13" s="201">
        <v>0</v>
      </c>
    </row>
    <row r="14" spans="1:30" x14ac:dyDescent="0.2">
      <c r="A14" s="111" t="s">
        <v>212</v>
      </c>
      <c r="B14" s="112" t="s">
        <v>213</v>
      </c>
      <c r="C14" s="197"/>
      <c r="D14" s="196"/>
      <c r="E14" s="196"/>
      <c r="F14" s="196"/>
      <c r="G14" s="196"/>
      <c r="H14" s="196"/>
      <c r="I14" s="318">
        <f t="shared" si="0"/>
        <v>0</v>
      </c>
      <c r="J14" s="319">
        <f t="shared" si="1"/>
        <v>0</v>
      </c>
      <c r="K14" s="319">
        <f>L14+M14</f>
        <v>0</v>
      </c>
      <c r="L14" s="196"/>
      <c r="M14" s="196"/>
      <c r="N14" s="196"/>
      <c r="O14" s="196"/>
      <c r="P14" s="196"/>
      <c r="Q14" s="196"/>
      <c r="R14" s="196"/>
      <c r="S14" s="455">
        <f t="shared" si="3"/>
        <v>0</v>
      </c>
      <c r="T14" s="197"/>
      <c r="U14" s="196"/>
      <c r="V14" s="318">
        <f t="shared" si="4"/>
        <v>0</v>
      </c>
      <c r="W14" s="196"/>
      <c r="X14" s="196"/>
      <c r="Y14" s="196"/>
      <c r="Z14" s="196"/>
      <c r="AA14" s="196"/>
      <c r="AB14" s="196"/>
      <c r="AC14" s="196"/>
      <c r="AD14" s="201"/>
    </row>
    <row r="15" spans="1:30" x14ac:dyDescent="0.2">
      <c r="A15" s="111" t="s">
        <v>214</v>
      </c>
      <c r="B15" s="112" t="s">
        <v>215</v>
      </c>
      <c r="C15" s="197"/>
      <c r="D15" s="196"/>
      <c r="E15" s="196"/>
      <c r="F15" s="196"/>
      <c r="G15" s="196"/>
      <c r="H15" s="196"/>
      <c r="I15" s="318">
        <f t="shared" si="0"/>
        <v>0</v>
      </c>
      <c r="J15" s="319">
        <f t="shared" si="1"/>
        <v>0</v>
      </c>
      <c r="K15" s="319">
        <f t="shared" si="2"/>
        <v>0</v>
      </c>
      <c r="L15" s="196"/>
      <c r="M15" s="196"/>
      <c r="N15" s="196"/>
      <c r="O15" s="196"/>
      <c r="P15" s="196"/>
      <c r="Q15" s="196"/>
      <c r="R15" s="196"/>
      <c r="S15" s="455">
        <f t="shared" si="3"/>
        <v>0</v>
      </c>
      <c r="T15" s="197"/>
      <c r="U15" s="196"/>
      <c r="V15" s="318">
        <f t="shared" si="4"/>
        <v>0</v>
      </c>
      <c r="W15" s="196"/>
      <c r="X15" s="196"/>
      <c r="Y15" s="196"/>
      <c r="Z15" s="196"/>
      <c r="AA15" s="196"/>
      <c r="AB15" s="196"/>
      <c r="AC15" s="196"/>
      <c r="AD15" s="201"/>
    </row>
    <row r="16" spans="1:30" x14ac:dyDescent="0.2">
      <c r="A16" s="111" t="s">
        <v>216</v>
      </c>
      <c r="B16" s="112" t="s">
        <v>217</v>
      </c>
      <c r="C16" s="197"/>
      <c r="D16" s="196"/>
      <c r="E16" s="196"/>
      <c r="F16" s="196"/>
      <c r="G16" s="196"/>
      <c r="H16" s="196"/>
      <c r="I16" s="318">
        <f t="shared" si="0"/>
        <v>0</v>
      </c>
      <c r="J16" s="319">
        <f t="shared" si="1"/>
        <v>0</v>
      </c>
      <c r="K16" s="319">
        <f t="shared" si="2"/>
        <v>0</v>
      </c>
      <c r="L16" s="196"/>
      <c r="M16" s="196"/>
      <c r="N16" s="196"/>
      <c r="O16" s="196"/>
      <c r="P16" s="196"/>
      <c r="Q16" s="196"/>
      <c r="R16" s="196"/>
      <c r="S16" s="455">
        <f t="shared" si="3"/>
        <v>0</v>
      </c>
      <c r="T16" s="197"/>
      <c r="U16" s="196"/>
      <c r="V16" s="318">
        <f t="shared" si="4"/>
        <v>0</v>
      </c>
      <c r="W16" s="196"/>
      <c r="X16" s="196"/>
      <c r="Y16" s="196"/>
      <c r="Z16" s="196"/>
      <c r="AA16" s="196"/>
      <c r="AB16" s="196"/>
      <c r="AC16" s="196"/>
      <c r="AD16" s="201"/>
    </row>
    <row r="17" spans="1:30" x14ac:dyDescent="0.2">
      <c r="A17" s="111" t="s">
        <v>218</v>
      </c>
      <c r="B17" s="112" t="s">
        <v>219</v>
      </c>
      <c r="C17" s="197"/>
      <c r="D17" s="196"/>
      <c r="E17" s="196"/>
      <c r="F17" s="196"/>
      <c r="G17" s="196"/>
      <c r="H17" s="196"/>
      <c r="I17" s="318">
        <f>D17+H17</f>
        <v>0</v>
      </c>
      <c r="J17" s="319">
        <f t="shared" si="1"/>
        <v>0</v>
      </c>
      <c r="K17" s="319">
        <f t="shared" si="2"/>
        <v>0</v>
      </c>
      <c r="L17" s="196"/>
      <c r="M17" s="196"/>
      <c r="N17" s="196"/>
      <c r="O17" s="196"/>
      <c r="P17" s="196"/>
      <c r="Q17" s="196"/>
      <c r="R17" s="196"/>
      <c r="S17" s="455">
        <f t="shared" si="3"/>
        <v>0</v>
      </c>
      <c r="T17" s="197"/>
      <c r="U17" s="196"/>
      <c r="V17" s="318">
        <f t="shared" si="4"/>
        <v>0</v>
      </c>
      <c r="W17" s="196"/>
      <c r="X17" s="196"/>
      <c r="Y17" s="196"/>
      <c r="Z17" s="196"/>
      <c r="AA17" s="196"/>
      <c r="AB17" s="196"/>
      <c r="AC17" s="196"/>
      <c r="AD17" s="201"/>
    </row>
    <row r="18" spans="1:30" x14ac:dyDescent="0.2">
      <c r="A18" s="111" t="s">
        <v>220</v>
      </c>
      <c r="B18" s="112" t="s">
        <v>221</v>
      </c>
      <c r="C18" s="197"/>
      <c r="D18" s="196"/>
      <c r="E18" s="196"/>
      <c r="F18" s="196"/>
      <c r="G18" s="196"/>
      <c r="H18" s="196"/>
      <c r="I18" s="318">
        <f t="shared" si="0"/>
        <v>0</v>
      </c>
      <c r="J18" s="319">
        <f t="shared" si="1"/>
        <v>0</v>
      </c>
      <c r="K18" s="319">
        <f t="shared" si="2"/>
        <v>0</v>
      </c>
      <c r="L18" s="196"/>
      <c r="M18" s="196"/>
      <c r="N18" s="196"/>
      <c r="O18" s="196"/>
      <c r="P18" s="196"/>
      <c r="Q18" s="196"/>
      <c r="R18" s="196"/>
      <c r="S18" s="455">
        <f t="shared" si="3"/>
        <v>0</v>
      </c>
      <c r="T18" s="197"/>
      <c r="U18" s="196"/>
      <c r="V18" s="318">
        <f t="shared" si="4"/>
        <v>0</v>
      </c>
      <c r="W18" s="196"/>
      <c r="X18" s="196"/>
      <c r="Y18" s="196"/>
      <c r="Z18" s="196"/>
      <c r="AA18" s="196"/>
      <c r="AB18" s="196"/>
      <c r="AC18" s="196"/>
      <c r="AD18" s="201"/>
    </row>
    <row r="19" spans="1:30" ht="13.5" customHeight="1" x14ac:dyDescent="0.2">
      <c r="A19" s="321" t="s">
        <v>222</v>
      </c>
      <c r="B19" s="479" t="s">
        <v>112</v>
      </c>
      <c r="C19" s="197">
        <v>0</v>
      </c>
      <c r="D19" s="196">
        <v>1</v>
      </c>
      <c r="E19" s="196">
        <v>0</v>
      </c>
      <c r="F19" s="196">
        <v>1</v>
      </c>
      <c r="G19" s="196">
        <v>0</v>
      </c>
      <c r="H19" s="196">
        <v>0</v>
      </c>
      <c r="I19" s="318">
        <f t="shared" si="0"/>
        <v>1</v>
      </c>
      <c r="J19" s="319">
        <f t="shared" si="1"/>
        <v>1</v>
      </c>
      <c r="K19" s="319">
        <f t="shared" si="2"/>
        <v>1</v>
      </c>
      <c r="L19" s="196">
        <v>0</v>
      </c>
      <c r="M19" s="196">
        <v>1</v>
      </c>
      <c r="N19" s="196">
        <v>0</v>
      </c>
      <c r="O19" s="196">
        <v>0</v>
      </c>
      <c r="P19" s="196">
        <v>0</v>
      </c>
      <c r="Q19" s="196">
        <v>1</v>
      </c>
      <c r="R19" s="196">
        <v>0</v>
      </c>
      <c r="S19" s="455">
        <f t="shared" si="3"/>
        <v>0</v>
      </c>
      <c r="T19" s="197"/>
      <c r="U19" s="196"/>
      <c r="V19" s="318">
        <f t="shared" si="4"/>
        <v>0</v>
      </c>
      <c r="W19" s="196"/>
      <c r="X19" s="196"/>
      <c r="Y19" s="196"/>
      <c r="Z19" s="196"/>
      <c r="AA19" s="196"/>
      <c r="AB19" s="196"/>
      <c r="AC19" s="196"/>
      <c r="AD19" s="201"/>
    </row>
    <row r="20" spans="1:30" ht="12.75" customHeight="1" x14ac:dyDescent="0.2">
      <c r="A20" s="113" t="s">
        <v>223</v>
      </c>
      <c r="B20" s="112" t="s">
        <v>224</v>
      </c>
      <c r="C20" s="197">
        <v>0</v>
      </c>
      <c r="D20" s="196">
        <v>1</v>
      </c>
      <c r="E20" s="196">
        <v>0</v>
      </c>
      <c r="F20" s="196">
        <v>1</v>
      </c>
      <c r="G20" s="196">
        <v>0</v>
      </c>
      <c r="H20" s="196">
        <v>0</v>
      </c>
      <c r="I20" s="318">
        <f t="shared" si="0"/>
        <v>1</v>
      </c>
      <c r="J20" s="319">
        <f t="shared" si="1"/>
        <v>1</v>
      </c>
      <c r="K20" s="319">
        <f t="shared" si="2"/>
        <v>1</v>
      </c>
      <c r="L20" s="196">
        <v>0</v>
      </c>
      <c r="M20" s="196">
        <v>1</v>
      </c>
      <c r="N20" s="196">
        <v>0</v>
      </c>
      <c r="O20" s="196">
        <v>0</v>
      </c>
      <c r="P20" s="196">
        <v>0</v>
      </c>
      <c r="Q20" s="196">
        <v>1</v>
      </c>
      <c r="R20" s="196">
        <v>0</v>
      </c>
      <c r="S20" s="455">
        <f t="shared" si="3"/>
        <v>0</v>
      </c>
      <c r="T20" s="197"/>
      <c r="U20" s="196"/>
      <c r="V20" s="318">
        <f t="shared" si="4"/>
        <v>0</v>
      </c>
      <c r="W20" s="196"/>
      <c r="X20" s="196"/>
      <c r="Y20" s="196"/>
      <c r="Z20" s="196"/>
      <c r="AA20" s="196"/>
      <c r="AB20" s="196"/>
      <c r="AC20" s="196"/>
      <c r="AD20" s="201"/>
    </row>
    <row r="21" spans="1:30" ht="13.5" customHeight="1" x14ac:dyDescent="0.2">
      <c r="A21" s="322" t="s">
        <v>225</v>
      </c>
      <c r="B21" s="479" t="s">
        <v>116</v>
      </c>
      <c r="C21" s="197">
        <v>2</v>
      </c>
      <c r="D21" s="196">
        <v>5</v>
      </c>
      <c r="E21" s="196">
        <v>0</v>
      </c>
      <c r="F21" s="196">
        <v>5</v>
      </c>
      <c r="G21" s="196">
        <v>0</v>
      </c>
      <c r="H21" s="196">
        <v>1</v>
      </c>
      <c r="I21" s="318">
        <f t="shared" si="0"/>
        <v>6</v>
      </c>
      <c r="J21" s="319">
        <f t="shared" si="1"/>
        <v>8</v>
      </c>
      <c r="K21" s="319">
        <f t="shared" si="2"/>
        <v>8</v>
      </c>
      <c r="L21" s="196">
        <v>6</v>
      </c>
      <c r="M21" s="196">
        <v>2</v>
      </c>
      <c r="N21" s="196">
        <v>1</v>
      </c>
      <c r="O21" s="196">
        <v>0</v>
      </c>
      <c r="P21" s="196">
        <v>0</v>
      </c>
      <c r="Q21" s="196">
        <v>5</v>
      </c>
      <c r="R21" s="196">
        <v>0</v>
      </c>
      <c r="S21" s="455">
        <f t="shared" si="3"/>
        <v>0</v>
      </c>
      <c r="T21" s="197">
        <v>8</v>
      </c>
      <c r="U21" s="196">
        <v>0</v>
      </c>
      <c r="V21" s="318">
        <f t="shared" si="4"/>
        <v>7</v>
      </c>
      <c r="W21" s="196">
        <v>0</v>
      </c>
      <c r="X21" s="196">
        <v>1</v>
      </c>
      <c r="Y21" s="196">
        <v>1</v>
      </c>
      <c r="Z21" s="196">
        <v>0</v>
      </c>
      <c r="AA21" s="196">
        <v>1</v>
      </c>
      <c r="AB21" s="196">
        <v>0</v>
      </c>
      <c r="AC21" s="196">
        <v>5</v>
      </c>
      <c r="AD21" s="201">
        <v>1</v>
      </c>
    </row>
    <row r="22" spans="1:30" ht="13.5" customHeight="1" x14ac:dyDescent="0.2">
      <c r="A22" s="322" t="s">
        <v>226</v>
      </c>
      <c r="B22" s="479" t="s">
        <v>118</v>
      </c>
      <c r="C22" s="197">
        <v>2</v>
      </c>
      <c r="D22" s="196">
        <v>19</v>
      </c>
      <c r="E22" s="196">
        <v>0</v>
      </c>
      <c r="F22" s="196">
        <v>19</v>
      </c>
      <c r="G22" s="196">
        <v>1</v>
      </c>
      <c r="H22" s="196">
        <v>0</v>
      </c>
      <c r="I22" s="318">
        <f t="shared" si="0"/>
        <v>19</v>
      </c>
      <c r="J22" s="319">
        <f t="shared" si="1"/>
        <v>21</v>
      </c>
      <c r="K22" s="319">
        <f t="shared" si="2"/>
        <v>20</v>
      </c>
      <c r="L22" s="196">
        <v>8</v>
      </c>
      <c r="M22" s="196">
        <v>12</v>
      </c>
      <c r="N22" s="196">
        <v>11</v>
      </c>
      <c r="O22" s="196">
        <v>1</v>
      </c>
      <c r="P22" s="196">
        <v>0</v>
      </c>
      <c r="Q22" s="196">
        <v>15</v>
      </c>
      <c r="R22" s="196">
        <v>3</v>
      </c>
      <c r="S22" s="455">
        <f t="shared" si="3"/>
        <v>1</v>
      </c>
      <c r="T22" s="197">
        <v>24</v>
      </c>
      <c r="U22" s="196">
        <v>4</v>
      </c>
      <c r="V22" s="318">
        <f t="shared" si="4"/>
        <v>20</v>
      </c>
      <c r="W22" s="196">
        <v>2</v>
      </c>
      <c r="X22" s="196">
        <v>10</v>
      </c>
      <c r="Y22" s="196">
        <v>4</v>
      </c>
      <c r="Z22" s="196">
        <v>0</v>
      </c>
      <c r="AA22" s="196">
        <v>3</v>
      </c>
      <c r="AB22" s="196">
        <v>6</v>
      </c>
      <c r="AC22" s="196">
        <v>1</v>
      </c>
      <c r="AD22" s="201">
        <v>12</v>
      </c>
    </row>
    <row r="23" spans="1:30" x14ac:dyDescent="0.2">
      <c r="A23" s="111" t="s">
        <v>227</v>
      </c>
      <c r="B23" s="112" t="s">
        <v>228</v>
      </c>
      <c r="C23" s="197">
        <v>2</v>
      </c>
      <c r="D23" s="196">
        <v>14</v>
      </c>
      <c r="E23" s="196">
        <v>0</v>
      </c>
      <c r="F23" s="196">
        <v>14</v>
      </c>
      <c r="G23" s="196">
        <v>1</v>
      </c>
      <c r="H23" s="196">
        <v>0</v>
      </c>
      <c r="I23" s="318">
        <f t="shared" si="0"/>
        <v>14</v>
      </c>
      <c r="J23" s="319">
        <f t="shared" si="1"/>
        <v>16</v>
      </c>
      <c r="K23" s="319">
        <f t="shared" si="2"/>
        <v>16</v>
      </c>
      <c r="L23" s="196">
        <v>5</v>
      </c>
      <c r="M23" s="196">
        <v>11</v>
      </c>
      <c r="N23" s="196">
        <v>11</v>
      </c>
      <c r="O23" s="196">
        <v>1</v>
      </c>
      <c r="P23" s="196">
        <v>0</v>
      </c>
      <c r="Q23" s="196">
        <v>12</v>
      </c>
      <c r="R23" s="196">
        <v>3</v>
      </c>
      <c r="S23" s="455">
        <f t="shared" si="3"/>
        <v>0</v>
      </c>
      <c r="T23" s="197">
        <v>21</v>
      </c>
      <c r="U23" s="196">
        <v>4</v>
      </c>
      <c r="V23" s="318">
        <f t="shared" si="4"/>
        <v>17</v>
      </c>
      <c r="W23" s="196">
        <v>2</v>
      </c>
      <c r="X23" s="196">
        <v>8</v>
      </c>
      <c r="Y23" s="196">
        <v>3</v>
      </c>
      <c r="Z23" s="196">
        <v>0</v>
      </c>
      <c r="AA23" s="196">
        <v>2</v>
      </c>
      <c r="AB23" s="196">
        <v>6</v>
      </c>
      <c r="AC23" s="196">
        <v>1</v>
      </c>
      <c r="AD23" s="201">
        <v>12</v>
      </c>
    </row>
    <row r="24" spans="1:30" x14ac:dyDescent="0.2">
      <c r="A24" s="111" t="s">
        <v>229</v>
      </c>
      <c r="B24" s="112" t="s">
        <v>230</v>
      </c>
      <c r="C24" s="197"/>
      <c r="D24" s="196"/>
      <c r="E24" s="196"/>
      <c r="F24" s="196"/>
      <c r="G24" s="196"/>
      <c r="H24" s="196"/>
      <c r="I24" s="318">
        <f t="shared" si="0"/>
        <v>0</v>
      </c>
      <c r="J24" s="319">
        <f>I24+C24</f>
        <v>0</v>
      </c>
      <c r="K24" s="319">
        <f t="shared" si="2"/>
        <v>0</v>
      </c>
      <c r="L24" s="196"/>
      <c r="M24" s="196"/>
      <c r="N24" s="196"/>
      <c r="O24" s="196"/>
      <c r="P24" s="196"/>
      <c r="Q24" s="196"/>
      <c r="R24" s="196"/>
      <c r="S24" s="455">
        <f t="shared" si="3"/>
        <v>0</v>
      </c>
      <c r="T24" s="197"/>
      <c r="U24" s="196"/>
      <c r="V24" s="318">
        <f t="shared" si="4"/>
        <v>0</v>
      </c>
      <c r="W24" s="196"/>
      <c r="X24" s="196"/>
      <c r="Y24" s="196"/>
      <c r="Z24" s="196"/>
      <c r="AA24" s="196"/>
      <c r="AB24" s="196"/>
      <c r="AC24" s="196"/>
      <c r="AD24" s="201"/>
    </row>
    <row r="25" spans="1:30" x14ac:dyDescent="0.2">
      <c r="A25" s="111" t="s">
        <v>231</v>
      </c>
      <c r="B25" s="112" t="s">
        <v>232</v>
      </c>
      <c r="C25" s="197">
        <v>0</v>
      </c>
      <c r="D25" s="196">
        <v>2</v>
      </c>
      <c r="E25" s="196">
        <v>0</v>
      </c>
      <c r="F25" s="196">
        <v>2</v>
      </c>
      <c r="G25" s="196">
        <v>0</v>
      </c>
      <c r="H25" s="196">
        <v>0</v>
      </c>
      <c r="I25" s="318">
        <f t="shared" si="0"/>
        <v>2</v>
      </c>
      <c r="J25" s="319">
        <f t="shared" si="1"/>
        <v>2</v>
      </c>
      <c r="K25" s="319">
        <f t="shared" si="2"/>
        <v>2</v>
      </c>
      <c r="L25" s="196">
        <v>1</v>
      </c>
      <c r="M25" s="196">
        <v>1</v>
      </c>
      <c r="N25" s="196">
        <v>0</v>
      </c>
      <c r="O25" s="196">
        <v>0</v>
      </c>
      <c r="P25" s="196">
        <v>0</v>
      </c>
      <c r="Q25" s="196">
        <v>2</v>
      </c>
      <c r="R25" s="196">
        <v>0</v>
      </c>
      <c r="S25" s="455">
        <f t="shared" si="3"/>
        <v>0</v>
      </c>
      <c r="T25" s="197">
        <v>1</v>
      </c>
      <c r="U25" s="196">
        <v>0</v>
      </c>
      <c r="V25" s="318">
        <f t="shared" si="4"/>
        <v>1</v>
      </c>
      <c r="W25" s="196">
        <v>0</v>
      </c>
      <c r="X25" s="196">
        <v>0</v>
      </c>
      <c r="Y25" s="196">
        <v>0</v>
      </c>
      <c r="Z25" s="196">
        <v>0</v>
      </c>
      <c r="AA25" s="196">
        <v>1</v>
      </c>
      <c r="AB25" s="196">
        <v>0</v>
      </c>
      <c r="AC25" s="196">
        <v>0</v>
      </c>
      <c r="AD25" s="201">
        <v>0</v>
      </c>
    </row>
    <row r="26" spans="1:30" x14ac:dyDescent="0.2">
      <c r="A26" s="111" t="s">
        <v>233</v>
      </c>
      <c r="B26" s="112" t="s">
        <v>234</v>
      </c>
      <c r="C26" s="197">
        <v>0</v>
      </c>
      <c r="D26" s="196">
        <v>3</v>
      </c>
      <c r="E26" s="196">
        <v>0</v>
      </c>
      <c r="F26" s="196">
        <v>3</v>
      </c>
      <c r="G26" s="196">
        <v>0</v>
      </c>
      <c r="H26" s="196">
        <v>0</v>
      </c>
      <c r="I26" s="318">
        <f t="shared" si="0"/>
        <v>3</v>
      </c>
      <c r="J26" s="319">
        <f t="shared" si="1"/>
        <v>3</v>
      </c>
      <c r="K26" s="319">
        <f t="shared" si="2"/>
        <v>2</v>
      </c>
      <c r="L26" s="196">
        <v>2</v>
      </c>
      <c r="M26" s="196">
        <v>0</v>
      </c>
      <c r="N26" s="196">
        <v>0</v>
      </c>
      <c r="O26" s="196">
        <v>0</v>
      </c>
      <c r="P26" s="196">
        <v>0</v>
      </c>
      <c r="Q26" s="196">
        <v>1</v>
      </c>
      <c r="R26" s="196">
        <v>0</v>
      </c>
      <c r="S26" s="455">
        <f t="shared" si="3"/>
        <v>1</v>
      </c>
      <c r="T26" s="197">
        <v>2</v>
      </c>
      <c r="U26" s="196">
        <v>0</v>
      </c>
      <c r="V26" s="318">
        <f t="shared" si="4"/>
        <v>2</v>
      </c>
      <c r="W26" s="196">
        <v>0</v>
      </c>
      <c r="X26" s="196">
        <v>2</v>
      </c>
      <c r="Y26" s="196">
        <v>1</v>
      </c>
      <c r="Z26" s="196">
        <v>0</v>
      </c>
      <c r="AA26" s="196">
        <v>0</v>
      </c>
      <c r="AB26" s="196">
        <v>0</v>
      </c>
      <c r="AC26" s="196">
        <v>0</v>
      </c>
      <c r="AD26" s="201">
        <v>0</v>
      </c>
    </row>
    <row r="27" spans="1:30" x14ac:dyDescent="0.2">
      <c r="A27" s="111" t="s">
        <v>235</v>
      </c>
      <c r="B27" s="112" t="s">
        <v>236</v>
      </c>
      <c r="C27" s="197"/>
      <c r="D27" s="196"/>
      <c r="E27" s="196"/>
      <c r="F27" s="196"/>
      <c r="G27" s="196"/>
      <c r="H27" s="196"/>
      <c r="I27" s="318">
        <f t="shared" si="0"/>
        <v>0</v>
      </c>
      <c r="J27" s="319">
        <f t="shared" si="1"/>
        <v>0</v>
      </c>
      <c r="K27" s="319">
        <f t="shared" si="2"/>
        <v>0</v>
      </c>
      <c r="L27" s="196"/>
      <c r="M27" s="196"/>
      <c r="N27" s="196"/>
      <c r="O27" s="196"/>
      <c r="P27" s="196"/>
      <c r="Q27" s="196"/>
      <c r="R27" s="196"/>
      <c r="S27" s="455">
        <f t="shared" si="3"/>
        <v>0</v>
      </c>
      <c r="T27" s="197"/>
      <c r="U27" s="196"/>
      <c r="V27" s="318">
        <f t="shared" si="4"/>
        <v>0</v>
      </c>
      <c r="W27" s="196"/>
      <c r="X27" s="196"/>
      <c r="Y27" s="196"/>
      <c r="Z27" s="196"/>
      <c r="AA27" s="196"/>
      <c r="AB27" s="196"/>
      <c r="AC27" s="196"/>
      <c r="AD27" s="201"/>
    </row>
    <row r="28" spans="1:30" x14ac:dyDescent="0.2">
      <c r="A28" s="111" t="s">
        <v>237</v>
      </c>
      <c r="B28" s="112" t="s">
        <v>238</v>
      </c>
      <c r="C28" s="197"/>
      <c r="D28" s="196"/>
      <c r="E28" s="196"/>
      <c r="F28" s="196"/>
      <c r="G28" s="196"/>
      <c r="H28" s="196"/>
      <c r="I28" s="318">
        <f t="shared" si="0"/>
        <v>0</v>
      </c>
      <c r="J28" s="319">
        <f t="shared" si="1"/>
        <v>0</v>
      </c>
      <c r="K28" s="319">
        <f t="shared" si="2"/>
        <v>0</v>
      </c>
      <c r="L28" s="196"/>
      <c r="M28" s="196"/>
      <c r="N28" s="196"/>
      <c r="O28" s="196"/>
      <c r="P28" s="196"/>
      <c r="Q28" s="196"/>
      <c r="R28" s="196"/>
      <c r="S28" s="455">
        <f t="shared" si="3"/>
        <v>0</v>
      </c>
      <c r="T28" s="197"/>
      <c r="U28" s="196"/>
      <c r="V28" s="318">
        <f t="shared" si="4"/>
        <v>0</v>
      </c>
      <c r="W28" s="196"/>
      <c r="X28" s="196"/>
      <c r="Y28" s="196"/>
      <c r="Z28" s="196"/>
      <c r="AA28" s="196"/>
      <c r="AB28" s="196"/>
      <c r="AC28" s="196"/>
      <c r="AD28" s="201"/>
    </row>
    <row r="29" spans="1:30" x14ac:dyDescent="0.2">
      <c r="A29" s="111" t="s">
        <v>239</v>
      </c>
      <c r="B29" s="112" t="s">
        <v>240</v>
      </c>
      <c r="C29" s="197"/>
      <c r="D29" s="196"/>
      <c r="E29" s="196"/>
      <c r="F29" s="196"/>
      <c r="G29" s="196"/>
      <c r="H29" s="196"/>
      <c r="I29" s="318">
        <f t="shared" si="0"/>
        <v>0</v>
      </c>
      <c r="J29" s="319">
        <f t="shared" si="1"/>
        <v>0</v>
      </c>
      <c r="K29" s="319">
        <f t="shared" si="2"/>
        <v>0</v>
      </c>
      <c r="L29" s="196"/>
      <c r="M29" s="196"/>
      <c r="N29" s="196"/>
      <c r="O29" s="196"/>
      <c r="P29" s="196"/>
      <c r="Q29" s="196"/>
      <c r="R29" s="196"/>
      <c r="S29" s="455">
        <f t="shared" si="3"/>
        <v>0</v>
      </c>
      <c r="T29" s="197"/>
      <c r="U29" s="196"/>
      <c r="V29" s="318">
        <f t="shared" si="4"/>
        <v>0</v>
      </c>
      <c r="W29" s="196"/>
      <c r="X29" s="196"/>
      <c r="Y29" s="196"/>
      <c r="Z29" s="196"/>
      <c r="AA29" s="196"/>
      <c r="AB29" s="196"/>
      <c r="AC29" s="196"/>
      <c r="AD29" s="201"/>
    </row>
    <row r="30" spans="1:30" ht="13.5" customHeight="1" x14ac:dyDescent="0.2">
      <c r="A30" s="323" t="s">
        <v>241</v>
      </c>
      <c r="B30" s="479" t="s">
        <v>124</v>
      </c>
      <c r="C30" s="197">
        <v>0</v>
      </c>
      <c r="D30" s="196">
        <v>26</v>
      </c>
      <c r="E30" s="196">
        <v>0</v>
      </c>
      <c r="F30" s="196">
        <v>26</v>
      </c>
      <c r="G30" s="196">
        <v>5</v>
      </c>
      <c r="H30" s="196">
        <v>0</v>
      </c>
      <c r="I30" s="318">
        <f t="shared" si="0"/>
        <v>26</v>
      </c>
      <c r="J30" s="319">
        <f t="shared" si="1"/>
        <v>26</v>
      </c>
      <c r="K30" s="319">
        <f t="shared" si="2"/>
        <v>25</v>
      </c>
      <c r="L30" s="196">
        <v>2</v>
      </c>
      <c r="M30" s="196">
        <v>23</v>
      </c>
      <c r="N30" s="196">
        <v>23</v>
      </c>
      <c r="O30" s="196">
        <v>0</v>
      </c>
      <c r="P30" s="196">
        <v>5</v>
      </c>
      <c r="Q30" s="196">
        <v>25</v>
      </c>
      <c r="R30" s="196">
        <v>0</v>
      </c>
      <c r="S30" s="455">
        <f t="shared" si="3"/>
        <v>1</v>
      </c>
      <c r="T30" s="197">
        <v>26</v>
      </c>
      <c r="U30" s="196">
        <v>0</v>
      </c>
      <c r="V30" s="318">
        <f t="shared" si="4"/>
        <v>26</v>
      </c>
      <c r="W30" s="196">
        <v>0</v>
      </c>
      <c r="X30" s="196">
        <v>5</v>
      </c>
      <c r="Y30" s="196">
        <v>5</v>
      </c>
      <c r="Z30" s="196">
        <v>0</v>
      </c>
      <c r="AA30" s="196">
        <v>0</v>
      </c>
      <c r="AB30" s="196">
        <v>21</v>
      </c>
      <c r="AC30" s="196">
        <v>0</v>
      </c>
      <c r="AD30" s="201">
        <v>24</v>
      </c>
    </row>
    <row r="31" spans="1:30" x14ac:dyDescent="0.2">
      <c r="A31" s="114" t="s">
        <v>242</v>
      </c>
      <c r="B31" s="112" t="s">
        <v>243</v>
      </c>
      <c r="C31" s="197">
        <v>0</v>
      </c>
      <c r="D31" s="196">
        <v>26</v>
      </c>
      <c r="E31" s="196">
        <v>0</v>
      </c>
      <c r="F31" s="196">
        <v>26</v>
      </c>
      <c r="G31" s="196">
        <v>5</v>
      </c>
      <c r="H31" s="196">
        <v>0</v>
      </c>
      <c r="I31" s="318">
        <f t="shared" si="0"/>
        <v>26</v>
      </c>
      <c r="J31" s="319">
        <f t="shared" si="1"/>
        <v>26</v>
      </c>
      <c r="K31" s="319">
        <f t="shared" si="2"/>
        <v>25</v>
      </c>
      <c r="L31" s="196">
        <v>2</v>
      </c>
      <c r="M31" s="196">
        <v>23</v>
      </c>
      <c r="N31" s="196">
        <v>23</v>
      </c>
      <c r="O31" s="196">
        <v>0</v>
      </c>
      <c r="P31" s="196">
        <v>5</v>
      </c>
      <c r="Q31" s="196">
        <v>25</v>
      </c>
      <c r="R31" s="196">
        <v>0</v>
      </c>
      <c r="S31" s="455">
        <f t="shared" si="3"/>
        <v>1</v>
      </c>
      <c r="T31" s="197">
        <v>26</v>
      </c>
      <c r="U31" s="196">
        <v>0</v>
      </c>
      <c r="V31" s="318">
        <f t="shared" si="4"/>
        <v>26</v>
      </c>
      <c r="W31" s="196">
        <v>0</v>
      </c>
      <c r="X31" s="196">
        <v>5</v>
      </c>
      <c r="Y31" s="196">
        <v>5</v>
      </c>
      <c r="Z31" s="196">
        <v>0</v>
      </c>
      <c r="AA31" s="196">
        <v>0</v>
      </c>
      <c r="AB31" s="196">
        <v>21</v>
      </c>
      <c r="AC31" s="196">
        <v>0</v>
      </c>
      <c r="AD31" s="201">
        <v>24</v>
      </c>
    </row>
    <row r="32" spans="1:30" x14ac:dyDescent="0.2">
      <c r="A32" s="111" t="s">
        <v>512</v>
      </c>
      <c r="B32" s="112" t="s">
        <v>244</v>
      </c>
      <c r="C32" s="197"/>
      <c r="D32" s="196"/>
      <c r="E32" s="196"/>
      <c r="F32" s="196"/>
      <c r="G32" s="196"/>
      <c r="H32" s="196"/>
      <c r="I32" s="318">
        <f t="shared" si="0"/>
        <v>0</v>
      </c>
      <c r="J32" s="319">
        <f t="shared" si="1"/>
        <v>0</v>
      </c>
      <c r="K32" s="319">
        <f t="shared" si="2"/>
        <v>0</v>
      </c>
      <c r="L32" s="196"/>
      <c r="M32" s="196"/>
      <c r="N32" s="196"/>
      <c r="O32" s="196"/>
      <c r="P32" s="196"/>
      <c r="Q32" s="196"/>
      <c r="R32" s="196"/>
      <c r="S32" s="455">
        <f t="shared" si="3"/>
        <v>0</v>
      </c>
      <c r="T32" s="197"/>
      <c r="U32" s="196"/>
      <c r="V32" s="318">
        <f t="shared" si="4"/>
        <v>0</v>
      </c>
      <c r="W32" s="196"/>
      <c r="X32" s="196"/>
      <c r="Y32" s="196"/>
      <c r="Z32" s="196"/>
      <c r="AA32" s="196"/>
      <c r="AB32" s="196"/>
      <c r="AC32" s="196"/>
      <c r="AD32" s="201"/>
    </row>
    <row r="33" spans="1:30" ht="13.5" customHeight="1" x14ac:dyDescent="0.2">
      <c r="A33" s="321" t="s">
        <v>245</v>
      </c>
      <c r="B33" s="479" t="s">
        <v>246</v>
      </c>
      <c r="C33" s="197"/>
      <c r="D33" s="196"/>
      <c r="E33" s="196"/>
      <c r="F33" s="196"/>
      <c r="G33" s="196"/>
      <c r="H33" s="196"/>
      <c r="I33" s="318">
        <f t="shared" si="0"/>
        <v>0</v>
      </c>
      <c r="J33" s="319">
        <f t="shared" si="1"/>
        <v>0</v>
      </c>
      <c r="K33" s="319">
        <f t="shared" si="2"/>
        <v>0</v>
      </c>
      <c r="L33" s="196"/>
      <c r="M33" s="196"/>
      <c r="N33" s="196"/>
      <c r="O33" s="196"/>
      <c r="P33" s="196"/>
      <c r="Q33" s="196"/>
      <c r="R33" s="196"/>
      <c r="S33" s="455">
        <f t="shared" si="3"/>
        <v>0</v>
      </c>
      <c r="T33" s="197"/>
      <c r="U33" s="196"/>
      <c r="V33" s="318">
        <f t="shared" si="4"/>
        <v>0</v>
      </c>
      <c r="W33" s="196"/>
      <c r="X33" s="196"/>
      <c r="Y33" s="196"/>
      <c r="Z33" s="196"/>
      <c r="AA33" s="196"/>
      <c r="AB33" s="196"/>
      <c r="AC33" s="196"/>
      <c r="AD33" s="201"/>
    </row>
    <row r="34" spans="1:30" ht="13.5" customHeight="1" x14ac:dyDescent="0.2">
      <c r="A34" s="322" t="s">
        <v>247</v>
      </c>
      <c r="B34" s="479" t="s">
        <v>126</v>
      </c>
      <c r="C34" s="197">
        <v>0</v>
      </c>
      <c r="D34" s="196">
        <v>1</v>
      </c>
      <c r="E34" s="196">
        <v>0</v>
      </c>
      <c r="F34" s="196">
        <v>1</v>
      </c>
      <c r="G34" s="196">
        <v>0</v>
      </c>
      <c r="H34" s="196">
        <v>0</v>
      </c>
      <c r="I34" s="318">
        <f t="shared" si="0"/>
        <v>1</v>
      </c>
      <c r="J34" s="319">
        <f t="shared" si="1"/>
        <v>1</v>
      </c>
      <c r="K34" s="319">
        <f t="shared" si="2"/>
        <v>1</v>
      </c>
      <c r="L34" s="196">
        <v>0</v>
      </c>
      <c r="M34" s="196">
        <v>1</v>
      </c>
      <c r="N34" s="196">
        <v>1</v>
      </c>
      <c r="O34" s="196">
        <v>0</v>
      </c>
      <c r="P34" s="196">
        <v>0</v>
      </c>
      <c r="Q34" s="196">
        <v>1</v>
      </c>
      <c r="R34" s="196">
        <v>1</v>
      </c>
      <c r="S34" s="455">
        <f t="shared" si="3"/>
        <v>0</v>
      </c>
      <c r="T34" s="197">
        <v>1</v>
      </c>
      <c r="U34" s="196">
        <v>0</v>
      </c>
      <c r="V34" s="318">
        <f t="shared" si="4"/>
        <v>1</v>
      </c>
      <c r="W34" s="196">
        <v>0</v>
      </c>
      <c r="X34" s="196">
        <v>1</v>
      </c>
      <c r="Y34" s="196">
        <v>0</v>
      </c>
      <c r="Z34" s="196">
        <v>0</v>
      </c>
      <c r="AA34" s="196">
        <v>0</v>
      </c>
      <c r="AB34" s="196">
        <v>0</v>
      </c>
      <c r="AC34" s="196">
        <v>0</v>
      </c>
      <c r="AD34" s="201">
        <v>1</v>
      </c>
    </row>
    <row r="35" spans="1:30" x14ac:dyDescent="0.2">
      <c r="A35" s="111" t="s">
        <v>248</v>
      </c>
      <c r="B35" s="112" t="s">
        <v>128</v>
      </c>
      <c r="C35" s="197"/>
      <c r="D35" s="196"/>
      <c r="E35" s="196"/>
      <c r="F35" s="196"/>
      <c r="G35" s="196"/>
      <c r="H35" s="196"/>
      <c r="I35" s="318">
        <f t="shared" si="0"/>
        <v>0</v>
      </c>
      <c r="J35" s="319">
        <f t="shared" si="1"/>
        <v>0</v>
      </c>
      <c r="K35" s="319">
        <f t="shared" si="2"/>
        <v>0</v>
      </c>
      <c r="L35" s="196"/>
      <c r="M35" s="196"/>
      <c r="N35" s="196"/>
      <c r="O35" s="196"/>
      <c r="P35" s="196"/>
      <c r="Q35" s="196"/>
      <c r="R35" s="196"/>
      <c r="S35" s="455">
        <f t="shared" si="3"/>
        <v>0</v>
      </c>
      <c r="T35" s="197"/>
      <c r="U35" s="196"/>
      <c r="V35" s="318">
        <f t="shared" si="4"/>
        <v>0</v>
      </c>
      <c r="W35" s="196"/>
      <c r="X35" s="196"/>
      <c r="Y35" s="196"/>
      <c r="Z35" s="196"/>
      <c r="AA35" s="196"/>
      <c r="AB35" s="196"/>
      <c r="AC35" s="196"/>
      <c r="AD35" s="201"/>
    </row>
    <row r="36" spans="1:30" x14ac:dyDescent="0.2">
      <c r="A36" s="111" t="s">
        <v>249</v>
      </c>
      <c r="B36" s="112" t="s">
        <v>130</v>
      </c>
      <c r="C36" s="197"/>
      <c r="D36" s="196"/>
      <c r="E36" s="196"/>
      <c r="F36" s="196"/>
      <c r="G36" s="196"/>
      <c r="H36" s="196"/>
      <c r="I36" s="318">
        <f t="shared" si="0"/>
        <v>0</v>
      </c>
      <c r="J36" s="319">
        <f t="shared" si="1"/>
        <v>0</v>
      </c>
      <c r="K36" s="319">
        <f t="shared" si="2"/>
        <v>0</v>
      </c>
      <c r="L36" s="196"/>
      <c r="M36" s="196"/>
      <c r="N36" s="196"/>
      <c r="O36" s="196"/>
      <c r="P36" s="196"/>
      <c r="Q36" s="196"/>
      <c r="R36" s="196"/>
      <c r="S36" s="455">
        <f t="shared" si="3"/>
        <v>0</v>
      </c>
      <c r="T36" s="197"/>
      <c r="U36" s="196"/>
      <c r="V36" s="318">
        <f t="shared" si="4"/>
        <v>0</v>
      </c>
      <c r="W36" s="196"/>
      <c r="X36" s="196"/>
      <c r="Y36" s="196"/>
      <c r="Z36" s="196"/>
      <c r="AA36" s="196"/>
      <c r="AB36" s="196"/>
      <c r="AC36" s="196"/>
      <c r="AD36" s="201"/>
    </row>
    <row r="37" spans="1:30" ht="13.5" customHeight="1" x14ac:dyDescent="0.2">
      <c r="A37" s="321" t="s">
        <v>250</v>
      </c>
      <c r="B37" s="479" t="s">
        <v>136</v>
      </c>
      <c r="C37" s="197"/>
      <c r="D37" s="196"/>
      <c r="E37" s="196"/>
      <c r="F37" s="196"/>
      <c r="G37" s="196"/>
      <c r="H37" s="196"/>
      <c r="I37" s="318">
        <f t="shared" si="0"/>
        <v>0</v>
      </c>
      <c r="J37" s="319">
        <f t="shared" si="1"/>
        <v>0</v>
      </c>
      <c r="K37" s="319">
        <f t="shared" si="2"/>
        <v>0</v>
      </c>
      <c r="L37" s="196"/>
      <c r="M37" s="196"/>
      <c r="N37" s="196"/>
      <c r="O37" s="196"/>
      <c r="P37" s="196"/>
      <c r="Q37" s="196"/>
      <c r="R37" s="196"/>
      <c r="S37" s="455">
        <f t="shared" si="3"/>
        <v>0</v>
      </c>
      <c r="T37" s="197"/>
      <c r="U37" s="196"/>
      <c r="V37" s="318">
        <f t="shared" si="4"/>
        <v>0</v>
      </c>
      <c r="W37" s="196"/>
      <c r="X37" s="196"/>
      <c r="Y37" s="196"/>
      <c r="Z37" s="196"/>
      <c r="AA37" s="196"/>
      <c r="AB37" s="196"/>
      <c r="AC37" s="196"/>
      <c r="AD37" s="201"/>
    </row>
    <row r="38" spans="1:30" ht="13.5" customHeight="1" x14ac:dyDescent="0.2">
      <c r="A38" s="322" t="s">
        <v>251</v>
      </c>
      <c r="B38" s="479" t="s">
        <v>140</v>
      </c>
      <c r="C38" s="197">
        <v>0</v>
      </c>
      <c r="D38" s="196">
        <v>3</v>
      </c>
      <c r="E38" s="196">
        <v>0</v>
      </c>
      <c r="F38" s="196">
        <v>3</v>
      </c>
      <c r="G38" s="196">
        <v>0</v>
      </c>
      <c r="H38" s="196">
        <v>0</v>
      </c>
      <c r="I38" s="318">
        <f t="shared" si="0"/>
        <v>3</v>
      </c>
      <c r="J38" s="319">
        <f t="shared" si="1"/>
        <v>3</v>
      </c>
      <c r="K38" s="319">
        <f t="shared" si="2"/>
        <v>3</v>
      </c>
      <c r="L38" s="196">
        <v>0</v>
      </c>
      <c r="M38" s="196">
        <v>3</v>
      </c>
      <c r="N38" s="196">
        <v>3</v>
      </c>
      <c r="O38" s="196">
        <v>0</v>
      </c>
      <c r="P38" s="196">
        <v>0</v>
      </c>
      <c r="Q38" s="196">
        <v>3</v>
      </c>
      <c r="R38" s="196">
        <v>0</v>
      </c>
      <c r="S38" s="455">
        <f t="shared" si="3"/>
        <v>0</v>
      </c>
      <c r="T38" s="197">
        <v>3</v>
      </c>
      <c r="U38" s="196">
        <v>0</v>
      </c>
      <c r="V38" s="318">
        <f t="shared" si="4"/>
        <v>3</v>
      </c>
      <c r="W38" s="196">
        <v>0</v>
      </c>
      <c r="X38" s="196">
        <v>2</v>
      </c>
      <c r="Y38" s="196">
        <v>2</v>
      </c>
      <c r="Z38" s="196">
        <v>0</v>
      </c>
      <c r="AA38" s="196">
        <v>0</v>
      </c>
      <c r="AB38" s="196">
        <v>1</v>
      </c>
      <c r="AC38" s="196">
        <v>0</v>
      </c>
      <c r="AD38" s="201">
        <v>3</v>
      </c>
    </row>
    <row r="39" spans="1:30" x14ac:dyDescent="0.2">
      <c r="A39" s="111" t="s">
        <v>252</v>
      </c>
      <c r="B39" s="112" t="s">
        <v>253</v>
      </c>
      <c r="C39" s="197">
        <v>0</v>
      </c>
      <c r="D39" s="196">
        <v>3</v>
      </c>
      <c r="E39" s="196">
        <v>0</v>
      </c>
      <c r="F39" s="196">
        <v>3</v>
      </c>
      <c r="G39" s="196">
        <v>0</v>
      </c>
      <c r="H39" s="196">
        <v>0</v>
      </c>
      <c r="I39" s="318">
        <f t="shared" si="0"/>
        <v>3</v>
      </c>
      <c r="J39" s="319">
        <f t="shared" si="1"/>
        <v>3</v>
      </c>
      <c r="K39" s="319">
        <f t="shared" si="2"/>
        <v>3</v>
      </c>
      <c r="L39" s="196">
        <v>0</v>
      </c>
      <c r="M39" s="196">
        <v>3</v>
      </c>
      <c r="N39" s="196">
        <v>3</v>
      </c>
      <c r="O39" s="196">
        <v>0</v>
      </c>
      <c r="P39" s="196">
        <v>0</v>
      </c>
      <c r="Q39" s="196">
        <v>3</v>
      </c>
      <c r="R39" s="196">
        <v>0</v>
      </c>
      <c r="S39" s="455">
        <f t="shared" si="3"/>
        <v>0</v>
      </c>
      <c r="T39" s="197">
        <v>3</v>
      </c>
      <c r="U39" s="196">
        <v>0</v>
      </c>
      <c r="V39" s="318">
        <f t="shared" si="4"/>
        <v>3</v>
      </c>
      <c r="W39" s="196">
        <v>0</v>
      </c>
      <c r="X39" s="196">
        <v>2</v>
      </c>
      <c r="Y39" s="196">
        <v>2</v>
      </c>
      <c r="Z39" s="196">
        <v>0</v>
      </c>
      <c r="AA39" s="196">
        <v>0</v>
      </c>
      <c r="AB39" s="196">
        <v>1</v>
      </c>
      <c r="AC39" s="196">
        <v>0</v>
      </c>
      <c r="AD39" s="201">
        <v>3</v>
      </c>
    </row>
    <row r="40" spans="1:30" ht="13.5" customHeight="1" x14ac:dyDescent="0.2">
      <c r="A40" s="323" t="s">
        <v>254</v>
      </c>
      <c r="B40" s="479" t="s">
        <v>255</v>
      </c>
      <c r="C40" s="197">
        <v>1</v>
      </c>
      <c r="D40" s="196">
        <v>47</v>
      </c>
      <c r="E40" s="196">
        <v>0</v>
      </c>
      <c r="F40" s="196">
        <v>46</v>
      </c>
      <c r="G40" s="196">
        <v>6</v>
      </c>
      <c r="H40" s="196">
        <v>0</v>
      </c>
      <c r="I40" s="318">
        <f t="shared" si="0"/>
        <v>47</v>
      </c>
      <c r="J40" s="319">
        <f t="shared" si="1"/>
        <v>48</v>
      </c>
      <c r="K40" s="319">
        <f t="shared" si="2"/>
        <v>47</v>
      </c>
      <c r="L40" s="196">
        <v>11</v>
      </c>
      <c r="M40" s="196">
        <v>36</v>
      </c>
      <c r="N40" s="196">
        <v>35</v>
      </c>
      <c r="O40" s="196">
        <v>1</v>
      </c>
      <c r="P40" s="196">
        <v>4</v>
      </c>
      <c r="Q40" s="196">
        <v>46</v>
      </c>
      <c r="R40" s="196">
        <v>3</v>
      </c>
      <c r="S40" s="455">
        <f t="shared" si="3"/>
        <v>1</v>
      </c>
      <c r="T40" s="197">
        <v>48</v>
      </c>
      <c r="U40" s="196">
        <v>1</v>
      </c>
      <c r="V40" s="318">
        <f t="shared" si="4"/>
        <v>45</v>
      </c>
      <c r="W40" s="196">
        <v>0</v>
      </c>
      <c r="X40" s="196">
        <v>16</v>
      </c>
      <c r="Y40" s="196">
        <v>12</v>
      </c>
      <c r="Z40" s="196">
        <v>1</v>
      </c>
      <c r="AA40" s="196">
        <v>11</v>
      </c>
      <c r="AB40" s="196">
        <v>17</v>
      </c>
      <c r="AC40" s="196">
        <v>0</v>
      </c>
      <c r="AD40" s="201">
        <v>36</v>
      </c>
    </row>
    <row r="41" spans="1:30" x14ac:dyDescent="0.2">
      <c r="A41" s="111" t="s">
        <v>256</v>
      </c>
      <c r="B41" s="112" t="s">
        <v>257</v>
      </c>
      <c r="C41" s="197"/>
      <c r="D41" s="196"/>
      <c r="E41" s="196"/>
      <c r="F41" s="196"/>
      <c r="G41" s="196"/>
      <c r="H41" s="196"/>
      <c r="I41" s="318">
        <f t="shared" si="0"/>
        <v>0</v>
      </c>
      <c r="J41" s="319">
        <f t="shared" si="1"/>
        <v>0</v>
      </c>
      <c r="K41" s="319">
        <f t="shared" si="2"/>
        <v>0</v>
      </c>
      <c r="L41" s="196"/>
      <c r="M41" s="196"/>
      <c r="N41" s="196"/>
      <c r="O41" s="196"/>
      <c r="P41" s="196"/>
      <c r="Q41" s="196"/>
      <c r="R41" s="196"/>
      <c r="S41" s="455">
        <f t="shared" si="3"/>
        <v>0</v>
      </c>
      <c r="T41" s="197"/>
      <c r="U41" s="196"/>
      <c r="V41" s="318">
        <f t="shared" si="4"/>
        <v>0</v>
      </c>
      <c r="W41" s="196"/>
      <c r="X41" s="196"/>
      <c r="Y41" s="196"/>
      <c r="Z41" s="196"/>
      <c r="AA41" s="196"/>
      <c r="AB41" s="196"/>
      <c r="AC41" s="196"/>
      <c r="AD41" s="201"/>
    </row>
    <row r="42" spans="1:30" x14ac:dyDescent="0.2">
      <c r="A42" s="111" t="s">
        <v>258</v>
      </c>
      <c r="B42" s="112" t="s">
        <v>259</v>
      </c>
      <c r="C42" s="197">
        <v>0</v>
      </c>
      <c r="D42" s="196">
        <v>2</v>
      </c>
      <c r="E42" s="196">
        <v>0</v>
      </c>
      <c r="F42" s="196">
        <v>1</v>
      </c>
      <c r="G42" s="196">
        <v>0</v>
      </c>
      <c r="H42" s="196">
        <v>0</v>
      </c>
      <c r="I42" s="318">
        <f t="shared" si="0"/>
        <v>2</v>
      </c>
      <c r="J42" s="319">
        <f t="shared" si="1"/>
        <v>2</v>
      </c>
      <c r="K42" s="319">
        <f t="shared" si="2"/>
        <v>2</v>
      </c>
      <c r="L42" s="196">
        <v>2</v>
      </c>
      <c r="M42" s="196">
        <v>0</v>
      </c>
      <c r="N42" s="196">
        <v>0</v>
      </c>
      <c r="O42" s="196">
        <v>0</v>
      </c>
      <c r="P42" s="196">
        <v>0</v>
      </c>
      <c r="Q42" s="196">
        <v>2</v>
      </c>
      <c r="R42" s="196">
        <v>2</v>
      </c>
      <c r="S42" s="455">
        <f t="shared" si="3"/>
        <v>0</v>
      </c>
      <c r="T42" s="197">
        <v>2</v>
      </c>
      <c r="U42" s="196">
        <v>0</v>
      </c>
      <c r="V42" s="318">
        <f t="shared" si="4"/>
        <v>2</v>
      </c>
      <c r="W42" s="196">
        <v>0</v>
      </c>
      <c r="X42" s="196">
        <v>1</v>
      </c>
      <c r="Y42" s="196">
        <v>0</v>
      </c>
      <c r="Z42" s="196">
        <v>1</v>
      </c>
      <c r="AA42" s="196">
        <v>0</v>
      </c>
      <c r="AB42" s="196">
        <v>0</v>
      </c>
      <c r="AC42" s="196">
        <v>0</v>
      </c>
      <c r="AD42" s="201">
        <v>0</v>
      </c>
    </row>
    <row r="43" spans="1:30" ht="25.5" x14ac:dyDescent="0.2">
      <c r="A43" s="113" t="s">
        <v>260</v>
      </c>
      <c r="B43" s="112" t="s">
        <v>261</v>
      </c>
      <c r="C43" s="197">
        <v>1</v>
      </c>
      <c r="D43" s="196">
        <v>10</v>
      </c>
      <c r="E43" s="196">
        <v>0</v>
      </c>
      <c r="F43" s="196">
        <v>10</v>
      </c>
      <c r="G43" s="196">
        <v>0</v>
      </c>
      <c r="H43" s="196">
        <v>0</v>
      </c>
      <c r="I43" s="318">
        <f t="shared" si="0"/>
        <v>10</v>
      </c>
      <c r="J43" s="319">
        <f t="shared" si="1"/>
        <v>11</v>
      </c>
      <c r="K43" s="319">
        <f t="shared" si="2"/>
        <v>11</v>
      </c>
      <c r="L43" s="196">
        <v>0</v>
      </c>
      <c r="M43" s="196">
        <v>11</v>
      </c>
      <c r="N43" s="196">
        <v>11</v>
      </c>
      <c r="O43" s="196">
        <v>0</v>
      </c>
      <c r="P43" s="196">
        <v>0</v>
      </c>
      <c r="Q43" s="196">
        <v>11</v>
      </c>
      <c r="R43" s="196">
        <v>0</v>
      </c>
      <c r="S43" s="455">
        <f t="shared" si="3"/>
        <v>0</v>
      </c>
      <c r="T43" s="197">
        <v>11</v>
      </c>
      <c r="U43" s="196">
        <v>0</v>
      </c>
      <c r="V43" s="318">
        <f t="shared" si="4"/>
        <v>11</v>
      </c>
      <c r="W43" s="196">
        <v>0</v>
      </c>
      <c r="X43" s="196">
        <v>0</v>
      </c>
      <c r="Y43" s="196">
        <v>0</v>
      </c>
      <c r="Z43" s="196">
        <v>0</v>
      </c>
      <c r="AA43" s="196">
        <v>11</v>
      </c>
      <c r="AB43" s="196">
        <v>0</v>
      </c>
      <c r="AC43" s="196">
        <v>0</v>
      </c>
      <c r="AD43" s="201">
        <v>11</v>
      </c>
    </row>
    <row r="44" spans="1:30" ht="13.5" customHeight="1" x14ac:dyDescent="0.2">
      <c r="A44" s="321" t="s">
        <v>262</v>
      </c>
      <c r="B44" s="479" t="s">
        <v>263</v>
      </c>
      <c r="C44" s="197"/>
      <c r="D44" s="196"/>
      <c r="E44" s="196"/>
      <c r="F44" s="196"/>
      <c r="G44" s="196"/>
      <c r="H44" s="196"/>
      <c r="I44" s="318">
        <f t="shared" si="0"/>
        <v>0</v>
      </c>
      <c r="J44" s="319">
        <f t="shared" si="1"/>
        <v>0</v>
      </c>
      <c r="K44" s="319">
        <f t="shared" si="2"/>
        <v>0</v>
      </c>
      <c r="L44" s="196"/>
      <c r="M44" s="196"/>
      <c r="N44" s="196"/>
      <c r="O44" s="196"/>
      <c r="P44" s="196"/>
      <c r="Q44" s="196"/>
      <c r="R44" s="196"/>
      <c r="S44" s="455">
        <f t="shared" si="3"/>
        <v>0</v>
      </c>
      <c r="T44" s="197"/>
      <c r="U44" s="196"/>
      <c r="V44" s="318">
        <f t="shared" si="4"/>
        <v>0</v>
      </c>
      <c r="W44" s="196"/>
      <c r="X44" s="196"/>
      <c r="Y44" s="196"/>
      <c r="Z44" s="196"/>
      <c r="AA44" s="196"/>
      <c r="AB44" s="196"/>
      <c r="AC44" s="196"/>
      <c r="AD44" s="201"/>
    </row>
    <row r="45" spans="1:30" ht="13.5" customHeight="1" x14ac:dyDescent="0.2">
      <c r="A45" s="324" t="s">
        <v>264</v>
      </c>
      <c r="B45" s="480" t="s">
        <v>265</v>
      </c>
      <c r="C45" s="198"/>
      <c r="D45" s="199"/>
      <c r="E45" s="199"/>
      <c r="F45" s="199"/>
      <c r="G45" s="199"/>
      <c r="H45" s="199"/>
      <c r="I45" s="456">
        <f t="shared" si="0"/>
        <v>0</v>
      </c>
      <c r="J45" s="319">
        <f t="shared" si="1"/>
        <v>0</v>
      </c>
      <c r="K45" s="319">
        <f t="shared" si="2"/>
        <v>0</v>
      </c>
      <c r="L45" s="199"/>
      <c r="M45" s="199"/>
      <c r="N45" s="199"/>
      <c r="O45" s="199"/>
      <c r="P45" s="199"/>
      <c r="Q45" s="199"/>
      <c r="R45" s="199"/>
      <c r="S45" s="455">
        <f t="shared" si="3"/>
        <v>0</v>
      </c>
      <c r="T45" s="198"/>
      <c r="U45" s="199"/>
      <c r="V45" s="318">
        <f>X45+AA45+Z45+AB45+AC45</f>
        <v>0</v>
      </c>
      <c r="W45" s="199"/>
      <c r="X45" s="199"/>
      <c r="Y45" s="199"/>
      <c r="Z45" s="199"/>
      <c r="AA45" s="199"/>
      <c r="AB45" s="199"/>
      <c r="AC45" s="199"/>
      <c r="AD45" s="203"/>
    </row>
    <row r="46" spans="1:30" ht="13.5" thickBot="1" x14ac:dyDescent="0.25">
      <c r="A46" s="325" t="s">
        <v>266</v>
      </c>
      <c r="B46" s="480" t="s">
        <v>267</v>
      </c>
      <c r="C46" s="198"/>
      <c r="D46" s="199"/>
      <c r="E46" s="199"/>
      <c r="F46" s="199"/>
      <c r="G46" s="199"/>
      <c r="H46" s="199"/>
      <c r="I46" s="456">
        <f t="shared" si="0"/>
        <v>0</v>
      </c>
      <c r="J46" s="319">
        <f t="shared" si="1"/>
        <v>0</v>
      </c>
      <c r="K46" s="319">
        <f t="shared" si="2"/>
        <v>0</v>
      </c>
      <c r="L46" s="199"/>
      <c r="M46" s="199"/>
      <c r="N46" s="199"/>
      <c r="O46" s="199"/>
      <c r="P46" s="199"/>
      <c r="Q46" s="199"/>
      <c r="R46" s="199"/>
      <c r="S46" s="455">
        <f t="shared" si="3"/>
        <v>0</v>
      </c>
      <c r="T46" s="198"/>
      <c r="U46" s="199"/>
      <c r="V46" s="318">
        <f t="shared" si="4"/>
        <v>0</v>
      </c>
      <c r="W46" s="199"/>
      <c r="X46" s="199"/>
      <c r="Y46" s="199"/>
      <c r="Z46" s="199"/>
      <c r="AA46" s="199"/>
      <c r="AB46" s="199"/>
      <c r="AC46" s="199"/>
      <c r="AD46" s="203"/>
    </row>
    <row r="47" spans="1:30" ht="13.5" thickBot="1" x14ac:dyDescent="0.25">
      <c r="A47" s="115" t="s">
        <v>268</v>
      </c>
      <c r="B47" s="481" t="s">
        <v>269</v>
      </c>
      <c r="C47" s="317">
        <f>C10+C19+C21+C22+C30+C33+C34+C37+C38+C40+C44+C45+C46</f>
        <v>7</v>
      </c>
      <c r="D47" s="317">
        <f t="shared" ref="D47:AD47" si="5">D10+D19+D21+D22+D30+D33+D34+D37+D38+D40+D44+D45+D46</f>
        <v>108</v>
      </c>
      <c r="E47" s="317">
        <f t="shared" si="5"/>
        <v>0</v>
      </c>
      <c r="F47" s="317">
        <f t="shared" si="5"/>
        <v>107</v>
      </c>
      <c r="G47" s="317">
        <f>G10+G19+G21+G22+G30+G33+G34+G37+G38+G40+G44+G45+G46</f>
        <v>12</v>
      </c>
      <c r="H47" s="317">
        <f>H10+H19+H21+H22+H30+H33+H34+H37+H38+H40+H44+H45+H46</f>
        <v>1</v>
      </c>
      <c r="I47" s="317">
        <f>I10+I19+I21+I22+I30+I33+I34+I37+I38+I40+I44+I45+I46</f>
        <v>109</v>
      </c>
      <c r="J47" s="317">
        <f>J10+J19+J21+J22+J30+J33+J34+J37+J38+J40+J44+J45+J46</f>
        <v>116</v>
      </c>
      <c r="K47" s="317">
        <f>K10+K19+K21+K22+K30+K33+K34+K37+K38+K40+K44+K45+K46</f>
        <v>112</v>
      </c>
      <c r="L47" s="317">
        <f t="shared" si="5"/>
        <v>31</v>
      </c>
      <c r="M47" s="317">
        <f t="shared" si="5"/>
        <v>81</v>
      </c>
      <c r="N47" s="317">
        <f t="shared" si="5"/>
        <v>77</v>
      </c>
      <c r="O47" s="317">
        <f t="shared" si="5"/>
        <v>2</v>
      </c>
      <c r="P47" s="317">
        <f t="shared" si="5"/>
        <v>9</v>
      </c>
      <c r="Q47" s="317">
        <f t="shared" si="5"/>
        <v>102</v>
      </c>
      <c r="R47" s="317">
        <f t="shared" si="5"/>
        <v>9</v>
      </c>
      <c r="S47" s="317">
        <f t="shared" si="5"/>
        <v>4</v>
      </c>
      <c r="T47" s="317">
        <f t="shared" si="5"/>
        <v>121</v>
      </c>
      <c r="U47" s="317">
        <f t="shared" si="5"/>
        <v>5</v>
      </c>
      <c r="V47" s="317">
        <f t="shared" si="5"/>
        <v>113</v>
      </c>
      <c r="W47" s="317">
        <f t="shared" si="5"/>
        <v>2</v>
      </c>
      <c r="X47" s="317">
        <f t="shared" si="5"/>
        <v>40</v>
      </c>
      <c r="Y47" s="317">
        <f t="shared" si="5"/>
        <v>26</v>
      </c>
      <c r="Z47" s="317">
        <f t="shared" si="5"/>
        <v>4</v>
      </c>
      <c r="AA47" s="317">
        <f t="shared" si="5"/>
        <v>15</v>
      </c>
      <c r="AB47" s="317">
        <f t="shared" si="5"/>
        <v>48</v>
      </c>
      <c r="AC47" s="317">
        <f t="shared" si="5"/>
        <v>6</v>
      </c>
      <c r="AD47" s="317">
        <f t="shared" si="5"/>
        <v>82</v>
      </c>
    </row>
    <row r="48" spans="1:30" x14ac:dyDescent="0.2">
      <c r="A48" s="116" t="s">
        <v>270</v>
      </c>
      <c r="B48" s="117" t="s">
        <v>271</v>
      </c>
      <c r="C48" s="204">
        <v>1</v>
      </c>
      <c r="D48" s="205">
        <v>3</v>
      </c>
      <c r="E48" s="205">
        <v>0</v>
      </c>
      <c r="F48" s="205">
        <v>2</v>
      </c>
      <c r="G48" s="205">
        <v>0</v>
      </c>
      <c r="H48" s="205">
        <v>0</v>
      </c>
      <c r="I48" s="457">
        <f t="shared" ref="I48:I56" si="6">D48+H48</f>
        <v>3</v>
      </c>
      <c r="J48" s="319">
        <f>I48+C48</f>
        <v>4</v>
      </c>
      <c r="K48" s="319">
        <f>L48+M48</f>
        <v>3</v>
      </c>
      <c r="L48" s="205">
        <v>2</v>
      </c>
      <c r="M48" s="205">
        <v>1</v>
      </c>
      <c r="N48" s="205">
        <v>0</v>
      </c>
      <c r="O48" s="205">
        <v>0</v>
      </c>
      <c r="P48" s="205">
        <v>0</v>
      </c>
      <c r="Q48" s="205">
        <v>1</v>
      </c>
      <c r="R48" s="205">
        <v>2</v>
      </c>
      <c r="S48" s="455">
        <f t="shared" si="3"/>
        <v>1</v>
      </c>
      <c r="T48" s="204">
        <v>2</v>
      </c>
      <c r="U48" s="205">
        <v>1</v>
      </c>
      <c r="V48" s="205">
        <v>0</v>
      </c>
      <c r="W48" s="205"/>
      <c r="X48" s="205"/>
      <c r="Y48" s="205"/>
      <c r="Z48" s="205"/>
      <c r="AA48" s="205"/>
      <c r="AB48" s="205"/>
      <c r="AC48" s="205"/>
      <c r="AD48" s="206"/>
    </row>
    <row r="49" spans="1:30" x14ac:dyDescent="0.2">
      <c r="A49" s="111" t="s">
        <v>272</v>
      </c>
      <c r="B49" s="112" t="s">
        <v>273</v>
      </c>
      <c r="C49" s="197">
        <v>0</v>
      </c>
      <c r="D49" s="196">
        <v>12</v>
      </c>
      <c r="E49" s="196">
        <v>1</v>
      </c>
      <c r="F49" s="196">
        <v>11</v>
      </c>
      <c r="G49" s="196">
        <v>0</v>
      </c>
      <c r="H49" s="196">
        <v>0</v>
      </c>
      <c r="I49" s="318">
        <f t="shared" si="6"/>
        <v>12</v>
      </c>
      <c r="J49" s="319">
        <f t="shared" ref="J49:J56" si="7">I49+C49</f>
        <v>12</v>
      </c>
      <c r="K49" s="319">
        <f t="shared" si="2"/>
        <v>11</v>
      </c>
      <c r="L49" s="196">
        <v>11</v>
      </c>
      <c r="M49" s="196">
        <v>0</v>
      </c>
      <c r="N49" s="196">
        <v>0</v>
      </c>
      <c r="O49" s="196">
        <v>0</v>
      </c>
      <c r="P49" s="196">
        <v>0</v>
      </c>
      <c r="Q49" s="196">
        <v>11</v>
      </c>
      <c r="R49" s="196">
        <v>0</v>
      </c>
      <c r="S49" s="319">
        <f t="shared" si="3"/>
        <v>1</v>
      </c>
      <c r="T49" s="207">
        <v>11</v>
      </c>
      <c r="U49" s="208">
        <v>1</v>
      </c>
      <c r="V49" s="196">
        <v>10</v>
      </c>
      <c r="W49" s="208">
        <v>1</v>
      </c>
      <c r="X49" s="213" t="s">
        <v>22</v>
      </c>
      <c r="Y49" s="213" t="s">
        <v>22</v>
      </c>
      <c r="Z49" s="213" t="s">
        <v>22</v>
      </c>
      <c r="AA49" s="196">
        <v>9</v>
      </c>
      <c r="AB49" s="213" t="s">
        <v>22</v>
      </c>
      <c r="AC49" s="196">
        <v>1</v>
      </c>
      <c r="AD49" s="201"/>
    </row>
    <row r="50" spans="1:30" x14ac:dyDescent="0.2">
      <c r="A50" s="111" t="s">
        <v>274</v>
      </c>
      <c r="B50" s="112" t="s">
        <v>275</v>
      </c>
      <c r="C50" s="197"/>
      <c r="D50" s="196"/>
      <c r="E50" s="196"/>
      <c r="F50" s="196"/>
      <c r="G50" s="196"/>
      <c r="H50" s="196"/>
      <c r="I50" s="318">
        <f t="shared" si="6"/>
        <v>0</v>
      </c>
      <c r="J50" s="319">
        <f t="shared" si="7"/>
        <v>0</v>
      </c>
      <c r="K50" s="319">
        <f t="shared" si="2"/>
        <v>0</v>
      </c>
      <c r="L50" s="196"/>
      <c r="M50" s="196"/>
      <c r="N50" s="196"/>
      <c r="O50" s="196"/>
      <c r="P50" s="196"/>
      <c r="Q50" s="196"/>
      <c r="R50" s="196"/>
      <c r="S50" s="455">
        <f t="shared" si="3"/>
        <v>0</v>
      </c>
      <c r="T50" s="118"/>
      <c r="U50" s="119"/>
      <c r="V50" s="109"/>
      <c r="W50" s="119"/>
      <c r="X50" s="120" t="s">
        <v>22</v>
      </c>
      <c r="Y50" s="120" t="s">
        <v>22</v>
      </c>
      <c r="Z50" s="120" t="s">
        <v>22</v>
      </c>
      <c r="AA50" s="109"/>
      <c r="AB50" s="120" t="s">
        <v>22</v>
      </c>
      <c r="AC50" s="109"/>
      <c r="AD50" s="110"/>
    </row>
    <row r="51" spans="1:30" x14ac:dyDescent="0.2">
      <c r="A51" s="111" t="s">
        <v>276</v>
      </c>
      <c r="B51" s="112" t="s">
        <v>277</v>
      </c>
      <c r="C51" s="197"/>
      <c r="D51" s="196"/>
      <c r="E51" s="196"/>
      <c r="F51" s="196"/>
      <c r="G51" s="196"/>
      <c r="H51" s="196"/>
      <c r="I51" s="318">
        <f t="shared" si="6"/>
        <v>0</v>
      </c>
      <c r="J51" s="319">
        <f t="shared" si="7"/>
        <v>0</v>
      </c>
      <c r="K51" s="319">
        <f t="shared" si="2"/>
        <v>0</v>
      </c>
      <c r="L51" s="196"/>
      <c r="M51" s="196"/>
      <c r="N51" s="196"/>
      <c r="O51" s="196"/>
      <c r="P51" s="196"/>
      <c r="Q51" s="196"/>
      <c r="R51" s="196"/>
      <c r="S51" s="455">
        <f t="shared" si="3"/>
        <v>0</v>
      </c>
      <c r="T51" s="121" t="s">
        <v>22</v>
      </c>
      <c r="U51" s="120" t="s">
        <v>22</v>
      </c>
      <c r="V51" s="120" t="s">
        <v>22</v>
      </c>
      <c r="W51" s="120" t="s">
        <v>22</v>
      </c>
      <c r="X51" s="120" t="s">
        <v>22</v>
      </c>
      <c r="Y51" s="120" t="s">
        <v>22</v>
      </c>
      <c r="Z51" s="120" t="s">
        <v>22</v>
      </c>
      <c r="AA51" s="120" t="s">
        <v>22</v>
      </c>
      <c r="AB51" s="120" t="s">
        <v>22</v>
      </c>
      <c r="AC51" s="120" t="s">
        <v>22</v>
      </c>
      <c r="AD51" s="110"/>
    </row>
    <row r="52" spans="1:30" x14ac:dyDescent="0.2">
      <c r="A52" s="111" t="s">
        <v>278</v>
      </c>
      <c r="B52" s="112" t="s">
        <v>279</v>
      </c>
      <c r="C52" s="197">
        <v>0</v>
      </c>
      <c r="D52" s="196">
        <v>1</v>
      </c>
      <c r="E52" s="196">
        <v>0</v>
      </c>
      <c r="F52" s="196">
        <v>1</v>
      </c>
      <c r="G52" s="196">
        <v>0</v>
      </c>
      <c r="H52" s="196">
        <v>0</v>
      </c>
      <c r="I52" s="318">
        <f t="shared" si="6"/>
        <v>1</v>
      </c>
      <c r="J52" s="319">
        <f t="shared" si="7"/>
        <v>1</v>
      </c>
      <c r="K52" s="319">
        <f t="shared" si="2"/>
        <v>1</v>
      </c>
      <c r="L52" s="196">
        <v>1</v>
      </c>
      <c r="M52" s="196">
        <v>0</v>
      </c>
      <c r="N52" s="196">
        <v>0</v>
      </c>
      <c r="O52" s="196">
        <v>0</v>
      </c>
      <c r="P52" s="196">
        <v>0</v>
      </c>
      <c r="Q52" s="196">
        <v>1</v>
      </c>
      <c r="R52" s="196">
        <v>0</v>
      </c>
      <c r="S52" s="455">
        <f t="shared" si="3"/>
        <v>0</v>
      </c>
      <c r="T52" s="121" t="s">
        <v>22</v>
      </c>
      <c r="U52" s="120" t="s">
        <v>22</v>
      </c>
      <c r="V52" s="120" t="s">
        <v>22</v>
      </c>
      <c r="W52" s="120" t="s">
        <v>22</v>
      </c>
      <c r="X52" s="120" t="s">
        <v>22</v>
      </c>
      <c r="Y52" s="120" t="s">
        <v>22</v>
      </c>
      <c r="Z52" s="120" t="s">
        <v>22</v>
      </c>
      <c r="AA52" s="120" t="s">
        <v>22</v>
      </c>
      <c r="AB52" s="120" t="s">
        <v>22</v>
      </c>
      <c r="AC52" s="120" t="s">
        <v>22</v>
      </c>
      <c r="AD52" s="110"/>
    </row>
    <row r="53" spans="1:30" x14ac:dyDescent="0.2">
      <c r="A53" s="111" t="s">
        <v>280</v>
      </c>
      <c r="B53" s="112" t="s">
        <v>281</v>
      </c>
      <c r="C53" s="197">
        <v>0</v>
      </c>
      <c r="D53" s="196">
        <v>23</v>
      </c>
      <c r="E53" s="196">
        <v>1</v>
      </c>
      <c r="F53" s="196">
        <v>22</v>
      </c>
      <c r="G53" s="196">
        <v>0</v>
      </c>
      <c r="H53" s="196">
        <v>0</v>
      </c>
      <c r="I53" s="318">
        <f t="shared" si="6"/>
        <v>23</v>
      </c>
      <c r="J53" s="319">
        <f t="shared" si="7"/>
        <v>23</v>
      </c>
      <c r="K53" s="319">
        <f t="shared" si="2"/>
        <v>22</v>
      </c>
      <c r="L53" s="196">
        <v>18</v>
      </c>
      <c r="M53" s="196">
        <v>4</v>
      </c>
      <c r="N53" s="196">
        <v>0</v>
      </c>
      <c r="O53" s="196">
        <v>0</v>
      </c>
      <c r="P53" s="196">
        <v>0</v>
      </c>
      <c r="Q53" s="196">
        <v>22</v>
      </c>
      <c r="R53" s="196">
        <v>3</v>
      </c>
      <c r="S53" s="455">
        <f t="shared" si="3"/>
        <v>1</v>
      </c>
      <c r="T53" s="121" t="s">
        <v>22</v>
      </c>
      <c r="U53" s="120" t="s">
        <v>22</v>
      </c>
      <c r="V53" s="120" t="s">
        <v>22</v>
      </c>
      <c r="W53" s="120" t="s">
        <v>22</v>
      </c>
      <c r="X53" s="120" t="s">
        <v>22</v>
      </c>
      <c r="Y53" s="120" t="s">
        <v>22</v>
      </c>
      <c r="Z53" s="120" t="s">
        <v>22</v>
      </c>
      <c r="AA53" s="120" t="s">
        <v>22</v>
      </c>
      <c r="AB53" s="120" t="s">
        <v>22</v>
      </c>
      <c r="AC53" s="120" t="s">
        <v>22</v>
      </c>
      <c r="AD53" s="110"/>
    </row>
    <row r="54" spans="1:30" x14ac:dyDescent="0.2">
      <c r="A54" s="111" t="s">
        <v>513</v>
      </c>
      <c r="B54" s="112" t="s">
        <v>282</v>
      </c>
      <c r="C54" s="197">
        <v>2</v>
      </c>
      <c r="D54" s="196">
        <v>6</v>
      </c>
      <c r="E54" s="196">
        <v>0</v>
      </c>
      <c r="F54" s="196">
        <v>6</v>
      </c>
      <c r="G54" s="196">
        <v>0</v>
      </c>
      <c r="H54" s="196">
        <v>0</v>
      </c>
      <c r="I54" s="318">
        <f t="shared" si="6"/>
        <v>6</v>
      </c>
      <c r="J54" s="319">
        <f t="shared" si="7"/>
        <v>8</v>
      </c>
      <c r="K54" s="319">
        <f>L54+M54</f>
        <v>8</v>
      </c>
      <c r="L54" s="196">
        <v>8</v>
      </c>
      <c r="M54" s="196">
        <v>0</v>
      </c>
      <c r="N54" s="196">
        <v>0</v>
      </c>
      <c r="O54" s="196">
        <v>0</v>
      </c>
      <c r="P54" s="196">
        <v>0</v>
      </c>
      <c r="Q54" s="196">
        <v>8</v>
      </c>
      <c r="R54" s="196">
        <v>2</v>
      </c>
      <c r="S54" s="455">
        <f t="shared" si="3"/>
        <v>0</v>
      </c>
      <c r="T54" s="121" t="s">
        <v>22</v>
      </c>
      <c r="U54" s="120" t="s">
        <v>22</v>
      </c>
      <c r="V54" s="120" t="s">
        <v>22</v>
      </c>
      <c r="W54" s="120" t="s">
        <v>22</v>
      </c>
      <c r="X54" s="120" t="s">
        <v>22</v>
      </c>
      <c r="Y54" s="120" t="s">
        <v>22</v>
      </c>
      <c r="Z54" s="120" t="s">
        <v>22</v>
      </c>
      <c r="AA54" s="120" t="s">
        <v>22</v>
      </c>
      <c r="AB54" s="120" t="s">
        <v>22</v>
      </c>
      <c r="AC54" s="120" t="s">
        <v>22</v>
      </c>
      <c r="AD54" s="110"/>
    </row>
    <row r="55" spans="1:30" x14ac:dyDescent="0.2">
      <c r="A55" s="111" t="s">
        <v>283</v>
      </c>
      <c r="B55" s="112" t="s">
        <v>284</v>
      </c>
      <c r="C55" s="197">
        <v>0</v>
      </c>
      <c r="D55" s="196">
        <v>139</v>
      </c>
      <c r="E55" s="196">
        <v>0</v>
      </c>
      <c r="F55" s="196">
        <v>139</v>
      </c>
      <c r="G55" s="196">
        <v>0</v>
      </c>
      <c r="H55" s="196">
        <v>0</v>
      </c>
      <c r="I55" s="318">
        <f t="shared" si="6"/>
        <v>139</v>
      </c>
      <c r="J55" s="319">
        <f t="shared" si="7"/>
        <v>139</v>
      </c>
      <c r="K55" s="319">
        <f t="shared" si="2"/>
        <v>139</v>
      </c>
      <c r="L55" s="196">
        <v>134</v>
      </c>
      <c r="M55" s="196">
        <v>5</v>
      </c>
      <c r="N55" s="196">
        <v>0</v>
      </c>
      <c r="O55" s="196">
        <v>0</v>
      </c>
      <c r="P55" s="196">
        <v>0</v>
      </c>
      <c r="Q55" s="196">
        <v>139</v>
      </c>
      <c r="R55" s="196">
        <v>7</v>
      </c>
      <c r="S55" s="455">
        <f t="shared" si="3"/>
        <v>0</v>
      </c>
      <c r="T55" s="121" t="s">
        <v>22</v>
      </c>
      <c r="U55" s="120" t="s">
        <v>22</v>
      </c>
      <c r="V55" s="120" t="s">
        <v>22</v>
      </c>
      <c r="W55" s="120" t="s">
        <v>22</v>
      </c>
      <c r="X55" s="120" t="s">
        <v>22</v>
      </c>
      <c r="Y55" s="120" t="s">
        <v>22</v>
      </c>
      <c r="Z55" s="120" t="s">
        <v>22</v>
      </c>
      <c r="AA55" s="120" t="s">
        <v>22</v>
      </c>
      <c r="AB55" s="120" t="s">
        <v>22</v>
      </c>
      <c r="AC55" s="120" t="s">
        <v>22</v>
      </c>
      <c r="AD55" s="110"/>
    </row>
    <row r="56" spans="1:30" ht="13.5" thickBot="1" x14ac:dyDescent="0.25">
      <c r="A56" s="122" t="s">
        <v>531</v>
      </c>
      <c r="B56" s="123" t="s">
        <v>285</v>
      </c>
      <c r="C56" s="198">
        <v>0</v>
      </c>
      <c r="D56" s="199">
        <v>39</v>
      </c>
      <c r="E56" s="199">
        <v>0</v>
      </c>
      <c r="F56" s="199">
        <v>39</v>
      </c>
      <c r="G56" s="199">
        <v>0</v>
      </c>
      <c r="H56" s="199">
        <v>0</v>
      </c>
      <c r="I56" s="456">
        <f t="shared" si="6"/>
        <v>39</v>
      </c>
      <c r="J56" s="326">
        <f t="shared" si="7"/>
        <v>39</v>
      </c>
      <c r="K56" s="326">
        <f t="shared" si="2"/>
        <v>39</v>
      </c>
      <c r="L56" s="199">
        <v>30</v>
      </c>
      <c r="M56" s="199">
        <v>9</v>
      </c>
      <c r="N56" s="199">
        <v>0</v>
      </c>
      <c r="O56" s="199">
        <v>0</v>
      </c>
      <c r="P56" s="199">
        <v>0</v>
      </c>
      <c r="Q56" s="199">
        <v>39</v>
      </c>
      <c r="R56" s="199">
        <v>0</v>
      </c>
      <c r="S56" s="455">
        <f t="shared" si="3"/>
        <v>0</v>
      </c>
      <c r="T56" s="264"/>
      <c r="U56" s="265"/>
      <c r="V56" s="265"/>
      <c r="W56" s="265"/>
      <c r="X56" s="265"/>
      <c r="Y56" s="265"/>
      <c r="Z56" s="265"/>
      <c r="AA56" s="265"/>
      <c r="AB56" s="265"/>
      <c r="AC56" s="265"/>
      <c r="AD56" s="263"/>
    </row>
    <row r="57" spans="1:30" ht="13.5" thickBot="1" x14ac:dyDescent="0.25">
      <c r="A57" s="650" t="s">
        <v>570</v>
      </c>
      <c r="B57" s="651"/>
      <c r="C57" s="317">
        <f>SUM(C50:C56)</f>
        <v>2</v>
      </c>
      <c r="D57" s="317">
        <f t="shared" ref="D57:AD57" si="8">SUM(D50:D56)</f>
        <v>208</v>
      </c>
      <c r="E57" s="458">
        <f t="shared" si="8"/>
        <v>1</v>
      </c>
      <c r="F57" s="458">
        <f t="shared" si="8"/>
        <v>207</v>
      </c>
      <c r="G57" s="458">
        <f t="shared" si="8"/>
        <v>0</v>
      </c>
      <c r="H57" s="458">
        <f t="shared" si="8"/>
        <v>0</v>
      </c>
      <c r="I57" s="317">
        <f>SUM(I50:I56)</f>
        <v>208</v>
      </c>
      <c r="J57" s="317">
        <f>SUM(J50:J56)</f>
        <v>210</v>
      </c>
      <c r="K57" s="317">
        <f t="shared" si="8"/>
        <v>209</v>
      </c>
      <c r="L57" s="458">
        <f t="shared" si="8"/>
        <v>191</v>
      </c>
      <c r="M57" s="458">
        <f t="shared" si="8"/>
        <v>18</v>
      </c>
      <c r="N57" s="458">
        <f t="shared" si="8"/>
        <v>0</v>
      </c>
      <c r="O57" s="458">
        <f t="shared" si="8"/>
        <v>0</v>
      </c>
      <c r="P57" s="458">
        <f t="shared" si="8"/>
        <v>0</v>
      </c>
      <c r="Q57" s="458">
        <f t="shared" si="8"/>
        <v>209</v>
      </c>
      <c r="R57" s="458">
        <f t="shared" si="8"/>
        <v>12</v>
      </c>
      <c r="S57" s="317">
        <f t="shared" si="8"/>
        <v>1</v>
      </c>
      <c r="T57" s="459">
        <f t="shared" si="8"/>
        <v>0</v>
      </c>
      <c r="U57" s="460">
        <f t="shared" si="8"/>
        <v>0</v>
      </c>
      <c r="V57" s="460">
        <f t="shared" si="8"/>
        <v>0</v>
      </c>
      <c r="W57" s="460">
        <f t="shared" si="8"/>
        <v>0</v>
      </c>
      <c r="X57" s="460">
        <f t="shared" si="8"/>
        <v>0</v>
      </c>
      <c r="Y57" s="460">
        <f t="shared" si="8"/>
        <v>0</v>
      </c>
      <c r="Z57" s="460">
        <f t="shared" si="8"/>
        <v>0</v>
      </c>
      <c r="AA57" s="460">
        <f t="shared" si="8"/>
        <v>0</v>
      </c>
      <c r="AB57" s="460">
        <f t="shared" si="8"/>
        <v>0</v>
      </c>
      <c r="AC57" s="460">
        <f t="shared" si="8"/>
        <v>0</v>
      </c>
      <c r="AD57" s="461">
        <f t="shared" si="8"/>
        <v>0</v>
      </c>
    </row>
    <row r="58" spans="1:30" x14ac:dyDescent="0.2">
      <c r="A58" s="124"/>
      <c r="B58" s="125"/>
      <c r="C58" s="462"/>
      <c r="D58" s="462"/>
      <c r="E58" s="462"/>
      <c r="F58" s="462"/>
      <c r="I58" s="463"/>
      <c r="J58" s="462"/>
      <c r="K58" s="462"/>
      <c r="L58" s="462"/>
      <c r="M58" s="462"/>
      <c r="N58" s="462"/>
      <c r="O58" s="462"/>
      <c r="P58" s="462"/>
      <c r="Q58" s="462"/>
      <c r="R58" s="464"/>
      <c r="S58" s="464"/>
      <c r="T58" s="464"/>
      <c r="U58" s="464"/>
      <c r="V58" s="464"/>
      <c r="W58" s="464"/>
      <c r="X58" s="464"/>
      <c r="Y58" s="464"/>
      <c r="Z58" s="464"/>
      <c r="AA58" s="464" t="s">
        <v>286</v>
      </c>
      <c r="AB58" s="464"/>
    </row>
    <row r="59" spans="1:30" x14ac:dyDescent="0.2">
      <c r="A59" s="126" t="s">
        <v>158</v>
      </c>
      <c r="B59" s="127"/>
      <c r="C59" s="462"/>
      <c r="D59" s="462"/>
      <c r="E59" s="462"/>
      <c r="F59" s="462"/>
      <c r="G59" s="462"/>
      <c r="H59" s="462"/>
      <c r="I59" s="462"/>
      <c r="J59" s="462"/>
      <c r="K59" s="462"/>
      <c r="L59" s="462"/>
      <c r="M59" s="462"/>
      <c r="N59" s="108"/>
      <c r="O59" s="108"/>
      <c r="P59" s="462"/>
      <c r="Q59" s="464"/>
      <c r="R59" s="464"/>
      <c r="S59" s="464"/>
      <c r="T59" s="464"/>
      <c r="U59" s="464"/>
      <c r="V59" s="464"/>
      <c r="W59" s="464"/>
      <c r="X59" s="464"/>
      <c r="Y59" s="464"/>
      <c r="Z59" s="464"/>
      <c r="AA59" s="464"/>
    </row>
    <row r="60" spans="1:30" x14ac:dyDescent="0.2">
      <c r="A60" s="659"/>
      <c r="B60" s="661" t="s">
        <v>82</v>
      </c>
      <c r="C60" s="663" t="s">
        <v>287</v>
      </c>
      <c r="D60" s="663" t="s">
        <v>288</v>
      </c>
      <c r="E60" s="665" t="s">
        <v>289</v>
      </c>
      <c r="F60" s="668" t="s">
        <v>0</v>
      </c>
      <c r="G60" s="669"/>
      <c r="H60" s="669"/>
      <c r="I60" s="669"/>
      <c r="J60" s="669"/>
      <c r="K60" s="633" t="s">
        <v>290</v>
      </c>
      <c r="L60" s="108"/>
      <c r="M60" s="462"/>
      <c r="N60" s="462"/>
      <c r="O60" s="462"/>
      <c r="P60" s="462"/>
      <c r="Q60" s="464"/>
      <c r="R60" s="464"/>
      <c r="S60" s="464"/>
      <c r="T60" s="464"/>
      <c r="U60" s="464"/>
      <c r="V60" s="464"/>
      <c r="W60" s="464"/>
      <c r="X60" s="464"/>
      <c r="Y60" s="464"/>
      <c r="Z60" s="464"/>
      <c r="AA60" s="464"/>
    </row>
    <row r="61" spans="1:30" ht="67.5" customHeight="1" x14ac:dyDescent="0.2">
      <c r="A61" s="660"/>
      <c r="B61" s="662"/>
      <c r="C61" s="664"/>
      <c r="D61" s="664"/>
      <c r="E61" s="666"/>
      <c r="F61" s="511" t="s">
        <v>189</v>
      </c>
      <c r="G61" s="510" t="s">
        <v>291</v>
      </c>
      <c r="H61" s="510" t="s">
        <v>292</v>
      </c>
      <c r="I61" s="510" t="s">
        <v>293</v>
      </c>
      <c r="J61" s="510" t="s">
        <v>294</v>
      </c>
      <c r="K61" s="634"/>
      <c r="L61" s="462"/>
      <c r="M61" s="462"/>
      <c r="N61" s="462"/>
      <c r="O61" s="462"/>
      <c r="P61" s="462"/>
      <c r="Q61" s="464"/>
      <c r="R61" s="464"/>
      <c r="S61" s="464"/>
      <c r="T61" s="464"/>
      <c r="U61" s="464"/>
      <c r="V61" s="464"/>
      <c r="W61" s="464"/>
      <c r="X61" s="464"/>
      <c r="Y61" s="464"/>
      <c r="Z61" s="464"/>
      <c r="AA61" s="464"/>
    </row>
    <row r="62" spans="1:30" x14ac:dyDescent="0.2">
      <c r="A62" s="482" t="s">
        <v>50</v>
      </c>
      <c r="B62" s="482" t="s">
        <v>51</v>
      </c>
      <c r="C62" s="483">
        <v>1</v>
      </c>
      <c r="D62" s="483">
        <v>2</v>
      </c>
      <c r="E62" s="483">
        <v>3</v>
      </c>
      <c r="F62" s="483">
        <v>4</v>
      </c>
      <c r="G62" s="483">
        <v>5</v>
      </c>
      <c r="H62" s="483">
        <v>6</v>
      </c>
      <c r="I62" s="483">
        <v>7</v>
      </c>
      <c r="J62" s="483">
        <v>8</v>
      </c>
      <c r="K62" s="483">
        <v>9</v>
      </c>
      <c r="L62" s="462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</row>
    <row r="63" spans="1:30" x14ac:dyDescent="0.2">
      <c r="A63" s="131" t="s">
        <v>295</v>
      </c>
      <c r="B63" s="132" t="s">
        <v>296</v>
      </c>
      <c r="C63" s="109">
        <v>9</v>
      </c>
      <c r="D63" s="109">
        <v>78</v>
      </c>
      <c r="E63" s="319">
        <f t="shared" ref="E63:E78" si="9">C63+D63</f>
        <v>87</v>
      </c>
      <c r="F63" s="319">
        <f>G63+H63+I63+J63</f>
        <v>78</v>
      </c>
      <c r="G63" s="109">
        <v>25</v>
      </c>
      <c r="H63" s="109">
        <v>2</v>
      </c>
      <c r="I63" s="109">
        <v>51</v>
      </c>
      <c r="J63" s="109">
        <v>0</v>
      </c>
      <c r="K63" s="319">
        <f>E63-F63</f>
        <v>9</v>
      </c>
      <c r="L63" s="138"/>
      <c r="M63" s="465"/>
      <c r="N63" s="465"/>
      <c r="O63" s="465"/>
      <c r="P63" s="465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</row>
    <row r="64" spans="1:30" x14ac:dyDescent="0.2">
      <c r="A64" s="134" t="s">
        <v>297</v>
      </c>
      <c r="B64" s="135" t="s">
        <v>298</v>
      </c>
      <c r="C64" s="109">
        <v>0</v>
      </c>
      <c r="D64" s="109">
        <v>13</v>
      </c>
      <c r="E64" s="319">
        <f t="shared" si="9"/>
        <v>13</v>
      </c>
      <c r="F64" s="319">
        <f t="shared" ref="F64:F78" si="10">G64+H64+I64+J64</f>
        <v>11</v>
      </c>
      <c r="G64" s="109">
        <v>5</v>
      </c>
      <c r="H64" s="109">
        <v>0</v>
      </c>
      <c r="I64" s="109">
        <v>6</v>
      </c>
      <c r="J64" s="109">
        <v>0</v>
      </c>
      <c r="K64" s="466">
        <f t="shared" ref="K64:K78" si="11">E64-F64</f>
        <v>2</v>
      </c>
      <c r="L64" s="138"/>
      <c r="M64" s="463"/>
      <c r="N64" s="463"/>
      <c r="O64" s="463"/>
      <c r="P64" s="463"/>
      <c r="Q64" s="464"/>
      <c r="R64" s="464"/>
      <c r="S64" s="464"/>
      <c r="T64" s="464"/>
      <c r="U64" s="464"/>
      <c r="V64" s="464"/>
      <c r="W64" s="464"/>
      <c r="X64" s="464"/>
      <c r="Y64" s="464"/>
      <c r="Z64" s="464"/>
      <c r="AA64" s="464"/>
    </row>
    <row r="65" spans="1:28" x14ac:dyDescent="0.2">
      <c r="A65" s="134" t="s">
        <v>299</v>
      </c>
      <c r="B65" s="132" t="s">
        <v>300</v>
      </c>
      <c r="C65" s="109">
        <v>0</v>
      </c>
      <c r="D65" s="109">
        <v>2</v>
      </c>
      <c r="E65" s="319">
        <f t="shared" si="9"/>
        <v>2</v>
      </c>
      <c r="F65" s="319">
        <f t="shared" si="10"/>
        <v>2</v>
      </c>
      <c r="G65" s="109">
        <v>2</v>
      </c>
      <c r="H65" s="109">
        <v>0</v>
      </c>
      <c r="I65" s="109">
        <v>0</v>
      </c>
      <c r="J65" s="109">
        <v>0</v>
      </c>
      <c r="K65" s="466">
        <f t="shared" si="11"/>
        <v>0</v>
      </c>
      <c r="L65" s="138"/>
      <c r="M65" s="465"/>
      <c r="N65" s="465"/>
      <c r="O65" s="465"/>
      <c r="P65" s="465"/>
      <c r="Q65" s="467"/>
      <c r="R65" s="467"/>
      <c r="S65" s="467"/>
      <c r="T65" s="467"/>
      <c r="U65" s="467"/>
      <c r="V65" s="467"/>
      <c r="W65" s="467"/>
      <c r="X65" s="467"/>
      <c r="Y65" s="467"/>
      <c r="Z65" s="467"/>
      <c r="AA65" s="467"/>
    </row>
    <row r="66" spans="1:28" x14ac:dyDescent="0.2">
      <c r="A66" s="134" t="s">
        <v>301</v>
      </c>
      <c r="B66" s="132" t="s">
        <v>302</v>
      </c>
      <c r="C66" s="109">
        <v>4</v>
      </c>
      <c r="D66" s="109">
        <v>25</v>
      </c>
      <c r="E66" s="319">
        <f t="shared" si="9"/>
        <v>29</v>
      </c>
      <c r="F66" s="319">
        <f t="shared" si="10"/>
        <v>26</v>
      </c>
      <c r="G66" s="109">
        <v>8</v>
      </c>
      <c r="H66" s="109">
        <v>1</v>
      </c>
      <c r="I66" s="109">
        <v>17</v>
      </c>
      <c r="J66" s="109">
        <v>0</v>
      </c>
      <c r="K66" s="466">
        <f t="shared" si="11"/>
        <v>3</v>
      </c>
      <c r="L66" s="138"/>
      <c r="M66" s="465"/>
      <c r="N66" s="465"/>
      <c r="O66" s="465"/>
      <c r="P66" s="465"/>
      <c r="Q66" s="467"/>
      <c r="R66" s="467"/>
      <c r="S66" s="467"/>
      <c r="T66" s="467"/>
      <c r="U66" s="467"/>
      <c r="V66" s="467"/>
      <c r="W66" s="467"/>
      <c r="X66" s="467"/>
      <c r="Y66" s="467"/>
      <c r="Z66" s="467"/>
      <c r="AA66" s="467"/>
    </row>
    <row r="67" spans="1:28" x14ac:dyDescent="0.2">
      <c r="A67" s="134" t="s">
        <v>303</v>
      </c>
      <c r="B67" s="132" t="s">
        <v>304</v>
      </c>
      <c r="C67" s="109"/>
      <c r="D67" s="109"/>
      <c r="E67" s="319">
        <f t="shared" si="9"/>
        <v>0</v>
      </c>
      <c r="F67" s="319">
        <f t="shared" si="10"/>
        <v>0</v>
      </c>
      <c r="G67" s="109"/>
      <c r="H67" s="109"/>
      <c r="I67" s="109"/>
      <c r="J67" s="109"/>
      <c r="K67" s="466">
        <f t="shared" si="11"/>
        <v>0</v>
      </c>
      <c r="L67" s="138"/>
      <c r="M67" s="465"/>
      <c r="N67" s="465"/>
      <c r="O67" s="465"/>
      <c r="P67" s="465"/>
      <c r="Q67" s="467"/>
      <c r="R67" s="467"/>
      <c r="S67" s="467"/>
      <c r="T67" s="467"/>
      <c r="U67" s="467"/>
      <c r="V67" s="467"/>
      <c r="W67" s="467"/>
      <c r="X67" s="467"/>
      <c r="Y67" s="467"/>
      <c r="Z67" s="467"/>
      <c r="AA67" s="467"/>
    </row>
    <row r="68" spans="1:28" x14ac:dyDescent="0.2">
      <c r="A68" s="134" t="s">
        <v>515</v>
      </c>
      <c r="B68" s="132" t="s">
        <v>305</v>
      </c>
      <c r="C68" s="109"/>
      <c r="D68" s="109"/>
      <c r="E68" s="319">
        <f t="shared" si="9"/>
        <v>0</v>
      </c>
      <c r="F68" s="319">
        <f t="shared" si="10"/>
        <v>0</v>
      </c>
      <c r="G68" s="109"/>
      <c r="H68" s="109"/>
      <c r="I68" s="109"/>
      <c r="J68" s="109"/>
      <c r="K68" s="466">
        <f t="shared" si="11"/>
        <v>0</v>
      </c>
      <c r="L68" s="138"/>
      <c r="M68" s="465"/>
      <c r="N68" s="465"/>
      <c r="O68" s="465"/>
      <c r="P68" s="465"/>
      <c r="Q68" s="467"/>
      <c r="R68" s="467"/>
      <c r="S68" s="467"/>
      <c r="T68" s="467"/>
      <c r="U68" s="467"/>
      <c r="V68" s="467"/>
      <c r="W68" s="467"/>
      <c r="X68" s="467"/>
      <c r="Y68" s="467"/>
      <c r="Z68" s="467"/>
      <c r="AA68" s="467"/>
    </row>
    <row r="69" spans="1:28" x14ac:dyDescent="0.2">
      <c r="A69" s="134" t="s">
        <v>306</v>
      </c>
      <c r="B69" s="132" t="s">
        <v>307</v>
      </c>
      <c r="C69" s="109"/>
      <c r="D69" s="109"/>
      <c r="E69" s="319">
        <f t="shared" si="9"/>
        <v>0</v>
      </c>
      <c r="F69" s="319">
        <f t="shared" si="10"/>
        <v>0</v>
      </c>
      <c r="G69" s="109"/>
      <c r="H69" s="109"/>
      <c r="I69" s="109"/>
      <c r="J69" s="109"/>
      <c r="K69" s="466">
        <f t="shared" si="11"/>
        <v>0</v>
      </c>
      <c r="L69" s="138"/>
      <c r="M69" s="465"/>
      <c r="N69" s="465"/>
      <c r="O69" s="465"/>
      <c r="P69" s="465"/>
      <c r="Q69" s="467"/>
      <c r="R69" s="467"/>
      <c r="S69" s="467"/>
      <c r="T69" s="467"/>
      <c r="U69" s="467"/>
      <c r="V69" s="467"/>
      <c r="W69" s="467"/>
      <c r="X69" s="467"/>
      <c r="Y69" s="467"/>
      <c r="Z69" s="467"/>
      <c r="AA69" s="467"/>
    </row>
    <row r="70" spans="1:28" x14ac:dyDescent="0.2">
      <c r="A70" s="134" t="s">
        <v>514</v>
      </c>
      <c r="B70" s="132" t="s">
        <v>308</v>
      </c>
      <c r="C70" s="109"/>
      <c r="D70" s="109"/>
      <c r="E70" s="319">
        <f t="shared" si="9"/>
        <v>0</v>
      </c>
      <c r="F70" s="319">
        <f t="shared" si="10"/>
        <v>0</v>
      </c>
      <c r="G70" s="109"/>
      <c r="H70" s="109"/>
      <c r="I70" s="109"/>
      <c r="J70" s="109"/>
      <c r="K70" s="466">
        <f t="shared" si="11"/>
        <v>0</v>
      </c>
      <c r="L70" s="138"/>
      <c r="M70" s="465"/>
      <c r="N70" s="465"/>
      <c r="O70" s="465"/>
      <c r="P70" s="465"/>
      <c r="Q70" s="467"/>
      <c r="R70" s="467"/>
      <c r="S70" s="467"/>
      <c r="T70" s="467"/>
      <c r="U70" s="467"/>
      <c r="V70" s="467"/>
      <c r="W70" s="467"/>
      <c r="X70" s="467"/>
      <c r="Y70" s="467"/>
      <c r="Z70" s="467"/>
      <c r="AA70" s="467"/>
    </row>
    <row r="71" spans="1:28" x14ac:dyDescent="0.2">
      <c r="A71" s="136" t="s">
        <v>309</v>
      </c>
      <c r="B71" s="132" t="s">
        <v>310</v>
      </c>
      <c r="C71" s="109"/>
      <c r="D71" s="109"/>
      <c r="E71" s="319">
        <f t="shared" si="9"/>
        <v>0</v>
      </c>
      <c r="F71" s="319">
        <f t="shared" si="10"/>
        <v>0</v>
      </c>
      <c r="G71" s="109"/>
      <c r="H71" s="109"/>
      <c r="I71" s="109"/>
      <c r="J71" s="109"/>
      <c r="K71" s="466">
        <f t="shared" si="11"/>
        <v>0</v>
      </c>
      <c r="L71" s="138"/>
      <c r="M71" s="465"/>
      <c r="N71" s="465"/>
      <c r="O71" s="465"/>
      <c r="P71" s="465"/>
      <c r="Q71" s="467"/>
      <c r="R71" s="467"/>
      <c r="S71" s="467"/>
      <c r="T71" s="467"/>
      <c r="U71" s="467"/>
      <c r="V71" s="467"/>
      <c r="W71" s="467"/>
      <c r="X71" s="467"/>
      <c r="Y71" s="467"/>
      <c r="Z71" s="467"/>
      <c r="AA71" s="467"/>
    </row>
    <row r="72" spans="1:28" x14ac:dyDescent="0.2">
      <c r="A72" s="136" t="s">
        <v>311</v>
      </c>
      <c r="B72" s="132" t="s">
        <v>312</v>
      </c>
      <c r="C72" s="109"/>
      <c r="D72" s="109"/>
      <c r="E72" s="319">
        <f t="shared" si="9"/>
        <v>0</v>
      </c>
      <c r="F72" s="319">
        <f t="shared" si="10"/>
        <v>0</v>
      </c>
      <c r="G72" s="109"/>
      <c r="H72" s="109"/>
      <c r="I72" s="109"/>
      <c r="J72" s="109"/>
      <c r="K72" s="466">
        <f t="shared" si="11"/>
        <v>0</v>
      </c>
      <c r="L72" s="138"/>
      <c r="M72" s="465"/>
      <c r="N72" s="465"/>
      <c r="O72" s="465"/>
      <c r="P72" s="465"/>
      <c r="Q72" s="467"/>
      <c r="R72" s="467"/>
      <c r="S72" s="467"/>
      <c r="T72" s="467"/>
      <c r="U72" s="467"/>
      <c r="V72" s="467"/>
      <c r="W72" s="467"/>
      <c r="X72" s="467"/>
      <c r="Y72" s="467"/>
      <c r="Z72" s="467"/>
      <c r="AA72" s="467"/>
    </row>
    <row r="73" spans="1:28" x14ac:dyDescent="0.2">
      <c r="A73" s="134" t="s">
        <v>313</v>
      </c>
      <c r="B73" s="132" t="s">
        <v>314</v>
      </c>
      <c r="C73" s="109">
        <v>0</v>
      </c>
      <c r="D73" s="109">
        <v>1</v>
      </c>
      <c r="E73" s="319">
        <f t="shared" si="9"/>
        <v>1</v>
      </c>
      <c r="F73" s="319">
        <f t="shared" si="10"/>
        <v>0</v>
      </c>
      <c r="G73" s="109">
        <v>0</v>
      </c>
      <c r="H73" s="109">
        <v>0</v>
      </c>
      <c r="I73" s="109">
        <v>0</v>
      </c>
      <c r="J73" s="109">
        <v>0</v>
      </c>
      <c r="K73" s="466">
        <f t="shared" si="11"/>
        <v>1</v>
      </c>
      <c r="L73" s="138"/>
      <c r="M73" s="465"/>
      <c r="N73" s="465"/>
      <c r="O73" s="465"/>
      <c r="P73" s="465"/>
      <c r="Q73" s="467"/>
      <c r="R73" s="467"/>
      <c r="S73" s="467"/>
      <c r="T73" s="467"/>
      <c r="U73" s="467"/>
      <c r="V73" s="467"/>
      <c r="W73" s="467"/>
      <c r="X73" s="467"/>
      <c r="Y73" s="467"/>
      <c r="Z73" s="467"/>
      <c r="AA73" s="467"/>
    </row>
    <row r="74" spans="1:28" x14ac:dyDescent="0.2">
      <c r="A74" s="134" t="s">
        <v>315</v>
      </c>
      <c r="B74" s="132" t="s">
        <v>316</v>
      </c>
      <c r="C74" s="109"/>
      <c r="D74" s="109"/>
      <c r="E74" s="319">
        <f t="shared" si="9"/>
        <v>0</v>
      </c>
      <c r="F74" s="319">
        <f t="shared" si="10"/>
        <v>0</v>
      </c>
      <c r="G74" s="109"/>
      <c r="H74" s="109"/>
      <c r="I74" s="109"/>
      <c r="J74" s="109"/>
      <c r="K74" s="466">
        <f t="shared" si="11"/>
        <v>0</v>
      </c>
      <c r="L74" s="138"/>
      <c r="M74" s="465"/>
      <c r="N74" s="465"/>
      <c r="O74" s="465"/>
      <c r="P74" s="465"/>
      <c r="Q74" s="467"/>
      <c r="R74" s="467"/>
      <c r="S74" s="467"/>
      <c r="T74" s="467"/>
      <c r="U74" s="467"/>
      <c r="V74" s="467"/>
      <c r="W74" s="467"/>
      <c r="X74" s="467"/>
      <c r="Y74" s="467"/>
      <c r="Z74" s="467"/>
      <c r="AA74" s="467"/>
    </row>
    <row r="75" spans="1:28" x14ac:dyDescent="0.2">
      <c r="A75" s="134" t="s">
        <v>317</v>
      </c>
      <c r="B75" s="132" t="s">
        <v>318</v>
      </c>
      <c r="C75" s="109">
        <v>0</v>
      </c>
      <c r="D75" s="109">
        <v>10</v>
      </c>
      <c r="E75" s="319">
        <f t="shared" si="9"/>
        <v>10</v>
      </c>
      <c r="F75" s="319">
        <f t="shared" si="10"/>
        <v>10</v>
      </c>
      <c r="G75" s="109">
        <v>2</v>
      </c>
      <c r="H75" s="109">
        <v>0</v>
      </c>
      <c r="I75" s="109">
        <v>8</v>
      </c>
      <c r="J75" s="109">
        <v>0</v>
      </c>
      <c r="K75" s="466">
        <f t="shared" si="11"/>
        <v>0</v>
      </c>
      <c r="L75" s="138"/>
      <c r="M75" s="465"/>
      <c r="N75" s="465"/>
      <c r="O75" s="465"/>
      <c r="P75" s="465"/>
      <c r="Q75" s="467"/>
      <c r="R75" s="467"/>
      <c r="S75" s="467"/>
      <c r="T75" s="467"/>
      <c r="U75" s="467"/>
      <c r="V75" s="467"/>
      <c r="W75" s="467"/>
      <c r="X75" s="467"/>
      <c r="Y75" s="467"/>
      <c r="Z75" s="467"/>
      <c r="AA75" s="467"/>
    </row>
    <row r="76" spans="1:28" x14ac:dyDescent="0.2">
      <c r="A76" s="134" t="s">
        <v>319</v>
      </c>
      <c r="B76" s="132" t="s">
        <v>320</v>
      </c>
      <c r="C76" s="109"/>
      <c r="D76" s="109"/>
      <c r="E76" s="319">
        <f t="shared" si="9"/>
        <v>0</v>
      </c>
      <c r="F76" s="319">
        <f t="shared" si="10"/>
        <v>0</v>
      </c>
      <c r="G76" s="109"/>
      <c r="H76" s="109"/>
      <c r="I76" s="109"/>
      <c r="J76" s="109"/>
      <c r="K76" s="466">
        <f t="shared" si="11"/>
        <v>0</v>
      </c>
      <c r="L76" s="138"/>
      <c r="M76" s="465"/>
      <c r="N76" s="465"/>
      <c r="O76" s="465"/>
      <c r="P76" s="465"/>
      <c r="Q76" s="467"/>
      <c r="R76" s="467"/>
      <c r="S76" s="467"/>
      <c r="T76" s="467"/>
      <c r="U76" s="467"/>
      <c r="V76" s="467"/>
      <c r="W76" s="467"/>
      <c r="X76" s="467"/>
      <c r="Y76" s="467"/>
      <c r="Z76" s="467"/>
      <c r="AA76" s="467"/>
    </row>
    <row r="77" spans="1:28" x14ac:dyDescent="0.2">
      <c r="A77" s="134" t="s">
        <v>321</v>
      </c>
      <c r="B77" s="132" t="s">
        <v>322</v>
      </c>
      <c r="C77" s="109">
        <v>0</v>
      </c>
      <c r="D77" s="109">
        <v>5</v>
      </c>
      <c r="E77" s="319">
        <f t="shared" si="9"/>
        <v>5</v>
      </c>
      <c r="F77" s="319">
        <f t="shared" si="10"/>
        <v>5</v>
      </c>
      <c r="G77" s="109">
        <v>5</v>
      </c>
      <c r="H77" s="109">
        <v>0</v>
      </c>
      <c r="I77" s="109">
        <v>0</v>
      </c>
      <c r="J77" s="109">
        <v>0</v>
      </c>
      <c r="K77" s="466">
        <f>E77-F77</f>
        <v>0</v>
      </c>
      <c r="L77" s="138"/>
      <c r="M77" s="465"/>
      <c r="N77" s="465"/>
      <c r="O77" s="465"/>
      <c r="P77" s="465"/>
      <c r="Q77" s="467"/>
      <c r="R77" s="467"/>
      <c r="S77" s="467"/>
      <c r="T77" s="467"/>
      <c r="U77" s="467"/>
      <c r="V77" s="467"/>
      <c r="W77" s="467"/>
      <c r="X77" s="467"/>
      <c r="Y77" s="467"/>
      <c r="Z77" s="467"/>
      <c r="AA77" s="467"/>
    </row>
    <row r="78" spans="1:28" x14ac:dyDescent="0.2">
      <c r="A78" s="134" t="s">
        <v>516</v>
      </c>
      <c r="B78" s="132" t="s">
        <v>323</v>
      </c>
      <c r="C78" s="109"/>
      <c r="D78" s="109"/>
      <c r="E78" s="319">
        <f t="shared" si="9"/>
        <v>0</v>
      </c>
      <c r="F78" s="319">
        <f t="shared" si="10"/>
        <v>0</v>
      </c>
      <c r="G78" s="109"/>
      <c r="H78" s="109"/>
      <c r="I78" s="109"/>
      <c r="J78" s="109"/>
      <c r="K78" s="466">
        <f t="shared" si="11"/>
        <v>0</v>
      </c>
      <c r="L78" s="138"/>
      <c r="M78" s="465"/>
      <c r="N78" s="465"/>
      <c r="O78" s="465"/>
      <c r="P78" s="465"/>
      <c r="Q78" s="467"/>
      <c r="R78" s="467"/>
      <c r="S78" s="467"/>
      <c r="T78" s="467"/>
      <c r="U78" s="467"/>
      <c r="V78" s="467"/>
      <c r="W78" s="467"/>
      <c r="X78" s="467"/>
      <c r="Y78" s="467"/>
      <c r="Z78" s="467"/>
      <c r="AA78" s="467"/>
    </row>
    <row r="79" spans="1:28" x14ac:dyDescent="0.2">
      <c r="A79" s="124"/>
      <c r="B79" s="137"/>
      <c r="C79" s="138"/>
      <c r="D79" s="138"/>
      <c r="E79" s="138"/>
      <c r="F79" s="108"/>
      <c r="G79" s="108"/>
      <c r="H79" s="138"/>
      <c r="I79" s="138"/>
      <c r="J79" s="138"/>
      <c r="K79" s="138"/>
      <c r="L79" s="138"/>
      <c r="M79" s="138"/>
      <c r="N79" s="465"/>
      <c r="O79" s="465"/>
      <c r="P79" s="465"/>
      <c r="Q79" s="465"/>
      <c r="R79" s="467"/>
      <c r="S79" s="467"/>
      <c r="T79" s="467"/>
      <c r="U79" s="467"/>
      <c r="V79" s="467"/>
      <c r="W79" s="467"/>
      <c r="X79" s="467"/>
      <c r="Y79" s="467"/>
      <c r="Z79" s="467"/>
      <c r="AA79" s="467"/>
      <c r="AB79" s="467"/>
    </row>
    <row r="80" spans="1:28" x14ac:dyDescent="0.2">
      <c r="A80" s="126" t="s">
        <v>324</v>
      </c>
      <c r="B80" s="139"/>
      <c r="C80" s="465"/>
      <c r="D80" s="465"/>
      <c r="E80" s="465"/>
      <c r="F80" s="140"/>
      <c r="G80" s="140"/>
      <c r="H80" s="465"/>
      <c r="I80" s="465"/>
      <c r="J80" s="465"/>
      <c r="K80" s="465"/>
      <c r="L80" s="465"/>
      <c r="M80" s="465"/>
      <c r="N80" s="465"/>
      <c r="O80" s="465"/>
      <c r="P80" s="465"/>
      <c r="Q80" s="465"/>
      <c r="R80" s="467"/>
      <c r="S80" s="467"/>
      <c r="T80" s="467"/>
      <c r="U80" s="467"/>
      <c r="V80" s="467"/>
      <c r="W80" s="467"/>
      <c r="X80" s="467"/>
      <c r="Y80" s="467"/>
      <c r="Z80" s="467"/>
      <c r="AA80" s="467"/>
      <c r="AB80" s="467"/>
    </row>
    <row r="81" spans="1:28" ht="25.5" x14ac:dyDescent="0.2">
      <c r="A81" s="141"/>
      <c r="B81" s="142" t="s">
        <v>325</v>
      </c>
      <c r="C81" s="130" t="s">
        <v>12</v>
      </c>
      <c r="D81" s="465"/>
      <c r="E81" s="465"/>
      <c r="F81" s="465"/>
      <c r="G81" s="465"/>
      <c r="H81" s="465"/>
      <c r="I81" s="465"/>
      <c r="J81" s="465"/>
      <c r="K81" s="465"/>
      <c r="L81" s="465"/>
      <c r="M81" s="465"/>
      <c r="N81" s="465"/>
      <c r="O81" s="465"/>
      <c r="P81" s="465"/>
      <c r="Q81" s="465"/>
      <c r="R81" s="467"/>
      <c r="S81" s="467"/>
      <c r="T81" s="467"/>
      <c r="U81" s="467"/>
      <c r="V81" s="467"/>
      <c r="W81" s="467"/>
      <c r="X81" s="467"/>
      <c r="Y81" s="467"/>
      <c r="Z81" s="467"/>
      <c r="AA81" s="467"/>
      <c r="AB81" s="467"/>
    </row>
    <row r="82" spans="1:28" x14ac:dyDescent="0.2">
      <c r="A82" s="129" t="s">
        <v>50</v>
      </c>
      <c r="B82" s="129" t="s">
        <v>51</v>
      </c>
      <c r="C82" s="143" t="s">
        <v>326</v>
      </c>
      <c r="D82" s="465"/>
      <c r="E82" s="465"/>
      <c r="F82" s="468"/>
      <c r="G82" s="468"/>
      <c r="H82" s="468"/>
      <c r="I82" s="468"/>
      <c r="J82" s="468"/>
      <c r="K82" s="468"/>
      <c r="L82" s="468"/>
      <c r="M82" s="468"/>
      <c r="N82" s="468"/>
      <c r="O82" s="468"/>
      <c r="P82" s="465"/>
      <c r="Q82" s="465"/>
      <c r="R82" s="467"/>
      <c r="S82" s="467"/>
      <c r="T82" s="467"/>
      <c r="U82" s="467"/>
      <c r="V82" s="467"/>
      <c r="W82" s="467"/>
      <c r="X82" s="467"/>
      <c r="Y82" s="467"/>
      <c r="Z82" s="467"/>
      <c r="AA82" s="467"/>
      <c r="AB82" s="467"/>
    </row>
    <row r="83" spans="1:28" x14ac:dyDescent="0.2">
      <c r="A83" s="134" t="s">
        <v>327</v>
      </c>
      <c r="B83" s="132" t="s">
        <v>328</v>
      </c>
      <c r="C83" s="214">
        <v>481</v>
      </c>
      <c r="D83" s="465"/>
      <c r="E83" s="465"/>
      <c r="F83" s="465"/>
      <c r="G83" s="465"/>
      <c r="H83" s="465"/>
      <c r="I83" s="465"/>
      <c r="J83" s="465"/>
      <c r="K83" s="465"/>
      <c r="L83" s="465"/>
      <c r="M83" s="465"/>
      <c r="N83" s="465"/>
      <c r="O83" s="465"/>
      <c r="P83" s="465"/>
      <c r="Q83" s="465"/>
      <c r="R83" s="467"/>
      <c r="S83" s="467"/>
      <c r="T83" s="467"/>
      <c r="U83" s="467"/>
      <c r="V83" s="467"/>
      <c r="W83" s="467"/>
      <c r="X83" s="467"/>
      <c r="Y83" s="467"/>
      <c r="Z83" s="467"/>
      <c r="AA83" s="467"/>
      <c r="AB83" s="467"/>
    </row>
    <row r="84" spans="1:28" x14ac:dyDescent="0.2">
      <c r="A84" s="134" t="s">
        <v>329</v>
      </c>
      <c r="B84" s="132" t="s">
        <v>330</v>
      </c>
      <c r="C84" s="144">
        <v>466</v>
      </c>
      <c r="D84" s="465"/>
      <c r="E84" s="465"/>
      <c r="F84" s="465"/>
      <c r="G84" s="465"/>
      <c r="H84" s="465"/>
      <c r="I84" s="465"/>
      <c r="J84" s="465"/>
      <c r="K84" s="465"/>
      <c r="L84" s="465"/>
      <c r="M84" s="465"/>
      <c r="N84" s="465"/>
      <c r="O84" s="465"/>
      <c r="P84" s="465"/>
      <c r="Q84" s="465"/>
      <c r="R84" s="467"/>
      <c r="S84" s="467"/>
      <c r="T84" s="467"/>
      <c r="U84" s="467"/>
      <c r="V84" s="467"/>
      <c r="W84" s="467"/>
      <c r="X84" s="467"/>
      <c r="Y84" s="467"/>
      <c r="Z84" s="467"/>
      <c r="AA84" s="467"/>
      <c r="AB84" s="467"/>
    </row>
    <row r="85" spans="1:28" x14ac:dyDescent="0.2">
      <c r="A85" s="134" t="s">
        <v>331</v>
      </c>
      <c r="B85" s="132" t="s">
        <v>332</v>
      </c>
      <c r="C85" s="144">
        <v>172</v>
      </c>
      <c r="D85" s="465"/>
      <c r="E85" s="465"/>
      <c r="F85" s="465"/>
      <c r="G85" s="465"/>
      <c r="H85" s="465"/>
      <c r="I85" s="465"/>
      <c r="J85" s="465"/>
      <c r="K85" s="465"/>
      <c r="L85" s="465"/>
      <c r="M85" s="465"/>
      <c r="N85" s="465"/>
      <c r="O85" s="465"/>
      <c r="P85" s="465"/>
      <c r="Q85" s="465"/>
      <c r="R85" s="467"/>
      <c r="S85" s="467"/>
      <c r="T85" s="467"/>
      <c r="U85" s="467"/>
      <c r="V85" s="467"/>
      <c r="W85" s="467"/>
      <c r="X85" s="467"/>
      <c r="Y85" s="467"/>
      <c r="Z85" s="467"/>
      <c r="AA85" s="467"/>
      <c r="AB85" s="467"/>
    </row>
    <row r="86" spans="1:28" x14ac:dyDescent="0.2">
      <c r="A86" s="367" t="s">
        <v>329</v>
      </c>
      <c r="B86" s="132" t="s">
        <v>333</v>
      </c>
      <c r="C86" s="144">
        <v>161</v>
      </c>
      <c r="D86" s="465"/>
      <c r="E86" s="465"/>
      <c r="F86" s="465"/>
      <c r="G86" s="465"/>
      <c r="H86" s="465"/>
      <c r="I86" s="465"/>
      <c r="J86" s="465"/>
      <c r="K86" s="465"/>
      <c r="L86" s="465"/>
      <c r="M86" s="465"/>
      <c r="N86" s="465"/>
      <c r="O86" s="465"/>
      <c r="P86" s="465"/>
      <c r="Q86" s="465"/>
      <c r="R86" s="467"/>
      <c r="S86" s="467"/>
      <c r="T86" s="467"/>
      <c r="U86" s="467"/>
      <c r="V86" s="467"/>
      <c r="W86" s="467"/>
      <c r="X86" s="467"/>
      <c r="Y86" s="467"/>
      <c r="Z86" s="467"/>
      <c r="AA86" s="467"/>
      <c r="AB86" s="467"/>
    </row>
    <row r="87" spans="1:28" x14ac:dyDescent="0.2">
      <c r="A87" s="134" t="s">
        <v>334</v>
      </c>
      <c r="B87" s="132" t="s">
        <v>335</v>
      </c>
      <c r="C87" s="144">
        <v>3</v>
      </c>
      <c r="D87" s="465"/>
      <c r="E87" s="465"/>
      <c r="F87" s="465"/>
      <c r="G87" s="465"/>
      <c r="H87" s="465"/>
      <c r="I87" s="465"/>
      <c r="J87" s="465"/>
      <c r="K87" s="465"/>
      <c r="L87" s="465"/>
      <c r="M87" s="465"/>
      <c r="N87" s="465"/>
      <c r="O87" s="465"/>
      <c r="P87" s="465"/>
      <c r="Q87" s="465"/>
      <c r="R87" s="467"/>
      <c r="S87" s="467"/>
      <c r="T87" s="467"/>
      <c r="U87" s="467"/>
      <c r="V87" s="467"/>
      <c r="W87" s="467"/>
      <c r="X87" s="467"/>
      <c r="Y87" s="467"/>
      <c r="Z87" s="467"/>
      <c r="AA87" s="467"/>
      <c r="AB87" s="467"/>
    </row>
    <row r="88" spans="1:28" x14ac:dyDescent="0.2">
      <c r="A88" s="134" t="s">
        <v>336</v>
      </c>
      <c r="B88" s="132" t="s">
        <v>337</v>
      </c>
      <c r="C88" s="144">
        <v>1</v>
      </c>
      <c r="D88" s="465"/>
      <c r="E88" s="465"/>
      <c r="F88" s="465"/>
      <c r="G88" s="465"/>
      <c r="H88" s="465"/>
      <c r="I88" s="465"/>
      <c r="J88" s="465"/>
      <c r="K88" s="465"/>
      <c r="L88" s="465"/>
      <c r="M88" s="465"/>
      <c r="N88" s="465"/>
      <c r="O88" s="465"/>
      <c r="P88" s="465"/>
      <c r="Q88" s="465"/>
      <c r="R88" s="467"/>
      <c r="S88" s="467"/>
      <c r="T88" s="467"/>
      <c r="U88" s="467"/>
      <c r="V88" s="467"/>
      <c r="W88" s="467"/>
      <c r="X88" s="467"/>
      <c r="Y88" s="467"/>
      <c r="Z88" s="467"/>
      <c r="AA88" s="467"/>
      <c r="AB88" s="467"/>
    </row>
    <row r="89" spans="1:28" ht="23.25" customHeight="1" x14ac:dyDescent="0.2">
      <c r="A89" s="145" t="s">
        <v>338</v>
      </c>
      <c r="B89" s="132" t="s">
        <v>339</v>
      </c>
      <c r="C89" s="144">
        <v>1</v>
      </c>
      <c r="D89" s="465"/>
      <c r="E89" s="465"/>
      <c r="F89" s="465"/>
      <c r="G89" s="465"/>
      <c r="H89" s="465"/>
      <c r="I89" s="465"/>
      <c r="J89" s="465"/>
      <c r="K89" s="465"/>
      <c r="L89" s="465"/>
      <c r="M89" s="465"/>
      <c r="N89" s="465"/>
      <c r="O89" s="465"/>
      <c r="P89" s="465"/>
      <c r="Q89" s="465"/>
      <c r="R89" s="467"/>
      <c r="S89" s="467"/>
      <c r="T89" s="467"/>
      <c r="U89" s="467"/>
      <c r="V89" s="467"/>
      <c r="W89" s="467"/>
      <c r="X89" s="467"/>
      <c r="Y89" s="467"/>
      <c r="Z89" s="467"/>
      <c r="AA89" s="467"/>
      <c r="AB89" s="467"/>
    </row>
    <row r="90" spans="1:28" x14ac:dyDescent="0.2">
      <c r="A90" s="134" t="s">
        <v>517</v>
      </c>
      <c r="B90" s="132" t="s">
        <v>340</v>
      </c>
      <c r="C90" s="144">
        <v>12</v>
      </c>
      <c r="D90" s="465"/>
      <c r="E90" s="465"/>
      <c r="F90" s="465"/>
      <c r="G90" s="465"/>
      <c r="H90" s="465"/>
      <c r="I90" s="465"/>
      <c r="J90" s="465"/>
      <c r="K90" s="465"/>
      <c r="L90" s="465"/>
      <c r="M90" s="465"/>
      <c r="N90" s="465"/>
      <c r="O90" s="465"/>
      <c r="P90" s="465"/>
      <c r="Q90" s="465"/>
      <c r="R90" s="467"/>
      <c r="S90" s="467"/>
      <c r="T90" s="467"/>
      <c r="U90" s="467"/>
      <c r="V90" s="467"/>
      <c r="W90" s="467"/>
      <c r="X90" s="467"/>
      <c r="Y90" s="467"/>
      <c r="Z90" s="467"/>
      <c r="AA90" s="467"/>
      <c r="AB90" s="467"/>
    </row>
    <row r="91" spans="1:28" x14ac:dyDescent="0.2">
      <c r="A91" s="146" t="s">
        <v>341</v>
      </c>
      <c r="B91" s="139"/>
      <c r="C91" s="465"/>
      <c r="D91" s="465"/>
      <c r="E91" s="465"/>
      <c r="F91" s="465"/>
      <c r="G91" s="465"/>
      <c r="H91" s="465"/>
      <c r="I91" s="465"/>
      <c r="J91" s="465"/>
      <c r="K91" s="465"/>
      <c r="L91" s="465"/>
      <c r="M91" s="465"/>
      <c r="N91" s="465"/>
      <c r="O91" s="465"/>
      <c r="P91" s="465"/>
      <c r="Q91" s="465"/>
      <c r="R91" s="467"/>
      <c r="S91" s="467"/>
      <c r="T91" s="467"/>
      <c r="U91" s="467"/>
      <c r="V91" s="467"/>
      <c r="W91" s="467"/>
      <c r="X91" s="467"/>
      <c r="Y91" s="467"/>
      <c r="Z91" s="467"/>
      <c r="AA91" s="467"/>
      <c r="AB91" s="467"/>
    </row>
    <row r="92" spans="1:28" ht="25.5" x14ac:dyDescent="0.2">
      <c r="A92" s="134"/>
      <c r="B92" s="142" t="s">
        <v>325</v>
      </c>
      <c r="C92" s="130" t="s">
        <v>12</v>
      </c>
      <c r="D92" s="465"/>
      <c r="E92" s="465"/>
      <c r="F92" s="465"/>
      <c r="G92" s="465"/>
      <c r="H92" s="465"/>
      <c r="I92" s="465"/>
      <c r="J92" s="465"/>
      <c r="K92" s="465"/>
      <c r="L92" s="465"/>
      <c r="M92" s="465"/>
      <c r="N92" s="465"/>
      <c r="O92" s="465"/>
      <c r="P92" s="465"/>
      <c r="Q92" s="465"/>
      <c r="R92" s="467"/>
      <c r="S92" s="467"/>
      <c r="T92" s="467"/>
      <c r="U92" s="467"/>
      <c r="V92" s="467"/>
      <c r="W92" s="467"/>
      <c r="X92" s="467"/>
      <c r="Y92" s="467"/>
      <c r="Z92" s="467"/>
      <c r="AA92" s="467"/>
      <c r="AB92" s="467"/>
    </row>
    <row r="93" spans="1:28" x14ac:dyDescent="0.2">
      <c r="A93" s="129" t="s">
        <v>50</v>
      </c>
      <c r="B93" s="129" t="s">
        <v>51</v>
      </c>
      <c r="C93" s="143" t="s">
        <v>326</v>
      </c>
      <c r="D93" s="465"/>
      <c r="E93" s="465"/>
      <c r="F93" s="465"/>
      <c r="G93" s="465"/>
      <c r="H93" s="465"/>
      <c r="I93" s="465"/>
      <c r="J93" s="465"/>
      <c r="K93" s="465"/>
      <c r="L93" s="465"/>
      <c r="M93" s="465"/>
      <c r="N93" s="465"/>
      <c r="O93" s="465"/>
      <c r="P93" s="465"/>
      <c r="Q93" s="465"/>
      <c r="R93" s="467"/>
      <c r="S93" s="467"/>
      <c r="T93" s="467"/>
      <c r="U93" s="467"/>
      <c r="V93" s="467"/>
      <c r="W93" s="467"/>
      <c r="X93" s="467"/>
      <c r="Y93" s="467"/>
      <c r="Z93" s="467"/>
      <c r="AA93" s="467"/>
      <c r="AB93" s="467"/>
    </row>
    <row r="94" spans="1:28" ht="25.5" customHeight="1" x14ac:dyDescent="0.2">
      <c r="A94" s="142" t="s">
        <v>529</v>
      </c>
      <c r="B94" s="134" t="s">
        <v>286</v>
      </c>
      <c r="C94" s="147">
        <v>7</v>
      </c>
      <c r="D94" s="465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555" t="s">
        <v>61</v>
      </c>
      <c r="Q94" s="555"/>
      <c r="R94" s="555"/>
      <c r="S94" s="555"/>
      <c r="T94" s="555"/>
      <c r="U94" s="555"/>
      <c r="V94" s="555"/>
      <c r="W94" s="148"/>
      <c r="X94" s="148"/>
      <c r="Y94" s="467"/>
      <c r="Z94" s="467"/>
      <c r="AA94" s="467"/>
      <c r="AB94" s="467"/>
    </row>
    <row r="95" spans="1:28" x14ac:dyDescent="0.2">
      <c r="A95" s="134" t="s">
        <v>342</v>
      </c>
      <c r="B95" s="132" t="s">
        <v>343</v>
      </c>
      <c r="C95" s="144">
        <v>4</v>
      </c>
      <c r="D95" s="465"/>
      <c r="E95" s="133"/>
      <c r="F95" s="6"/>
      <c r="G95" s="6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48"/>
      <c r="S95" s="148"/>
      <c r="T95" s="148"/>
      <c r="U95" s="148"/>
      <c r="V95" s="148"/>
      <c r="W95" s="148"/>
      <c r="X95" s="148"/>
      <c r="Y95" s="467"/>
      <c r="Z95" s="467"/>
      <c r="AA95" s="467"/>
      <c r="AB95" s="467"/>
    </row>
    <row r="96" spans="1:28" x14ac:dyDescent="0.2">
      <c r="A96" s="134" t="s">
        <v>344</v>
      </c>
      <c r="B96" s="132" t="s">
        <v>345</v>
      </c>
      <c r="C96" s="144">
        <v>2</v>
      </c>
      <c r="D96" s="465"/>
      <c r="E96" s="133"/>
      <c r="F96" s="133" t="s">
        <v>176</v>
      </c>
      <c r="G96" s="133"/>
      <c r="H96" s="133"/>
      <c r="I96" s="133"/>
      <c r="J96" s="133"/>
      <c r="K96" s="133"/>
      <c r="L96" s="133"/>
      <c r="M96" s="133" t="s">
        <v>629</v>
      </c>
      <c r="N96" s="133"/>
      <c r="O96" s="133"/>
      <c r="P96" s="133"/>
      <c r="Q96" s="133"/>
      <c r="R96" s="148"/>
      <c r="S96" s="148"/>
      <c r="T96" s="148"/>
      <c r="U96" s="148"/>
      <c r="V96" s="148"/>
      <c r="W96" s="148"/>
      <c r="X96" s="148"/>
      <c r="Y96" s="467"/>
      <c r="Z96" s="467"/>
      <c r="AA96" s="467"/>
      <c r="AB96" s="467"/>
    </row>
    <row r="97" spans="1:28" x14ac:dyDescent="0.2">
      <c r="A97" s="134" t="s">
        <v>346</v>
      </c>
      <c r="B97" s="132" t="s">
        <v>347</v>
      </c>
      <c r="C97" s="144">
        <v>1</v>
      </c>
      <c r="D97" s="465"/>
      <c r="E97" s="133"/>
      <c r="F97" s="133" t="s">
        <v>612</v>
      </c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48"/>
      <c r="S97" s="148"/>
      <c r="T97" s="148"/>
      <c r="U97" s="148"/>
      <c r="V97" s="148"/>
      <c r="W97" s="148"/>
      <c r="X97" s="148"/>
      <c r="Y97" s="467"/>
      <c r="Z97" s="467"/>
      <c r="AA97" s="467"/>
      <c r="AB97" s="467"/>
    </row>
    <row r="98" spans="1:28" x14ac:dyDescent="0.2">
      <c r="A98" s="134" t="s">
        <v>348</v>
      </c>
      <c r="B98" s="132" t="s">
        <v>349</v>
      </c>
      <c r="C98" s="144">
        <v>0</v>
      </c>
      <c r="D98" s="465"/>
      <c r="E98" s="133"/>
      <c r="F98" s="366"/>
      <c r="G98" s="366"/>
      <c r="H98" s="365"/>
      <c r="I98" s="365"/>
      <c r="J98" s="365"/>
      <c r="K98" s="365"/>
      <c r="L98" s="365"/>
      <c r="M98" s="149" t="s">
        <v>620</v>
      </c>
      <c r="N98" s="365"/>
      <c r="O98" s="365"/>
      <c r="P98" s="133"/>
      <c r="Q98" s="133"/>
      <c r="R98" s="148"/>
      <c r="S98" s="148"/>
      <c r="T98" s="148"/>
      <c r="U98" s="148"/>
      <c r="V98" s="148"/>
      <c r="W98" s="148"/>
      <c r="X98" s="148"/>
      <c r="Y98" s="467"/>
      <c r="Z98" s="467"/>
      <c r="AA98" s="467"/>
      <c r="AB98" s="467"/>
    </row>
    <row r="99" spans="1:28" ht="27" customHeight="1" x14ac:dyDescent="0.2">
      <c r="A99" s="145" t="s">
        <v>530</v>
      </c>
      <c r="B99" s="132" t="s">
        <v>350</v>
      </c>
      <c r="C99" s="144">
        <v>0</v>
      </c>
      <c r="D99" s="465"/>
      <c r="E99" s="133"/>
      <c r="F99" s="366" t="s">
        <v>607</v>
      </c>
      <c r="G99" s="366"/>
      <c r="H99" s="365"/>
      <c r="I99" s="365"/>
      <c r="J99" s="365"/>
      <c r="K99" s="365"/>
      <c r="L99" s="365"/>
      <c r="M99" s="365"/>
      <c r="N99" s="365"/>
      <c r="O99" s="365"/>
      <c r="P99" s="133"/>
      <c r="Q99" s="133"/>
      <c r="R99" s="148"/>
      <c r="S99" s="148"/>
      <c r="T99" s="148"/>
      <c r="U99" s="148"/>
      <c r="V99" s="148"/>
      <c r="W99" s="148"/>
      <c r="X99" s="148"/>
      <c r="Y99" s="467"/>
      <c r="Z99" s="467"/>
      <c r="AA99" s="467"/>
      <c r="AB99" s="467"/>
    </row>
    <row r="100" spans="1:28" x14ac:dyDescent="0.2">
      <c r="A100" s="139"/>
      <c r="B100" s="139"/>
      <c r="C100" s="465"/>
      <c r="D100" s="465"/>
      <c r="E100" s="133"/>
      <c r="F100" s="133"/>
      <c r="G100" s="133"/>
      <c r="H100" s="133"/>
      <c r="I100" s="133"/>
      <c r="J100" s="133"/>
      <c r="K100" s="133"/>
      <c r="L100" s="133"/>
      <c r="M100" s="149"/>
      <c r="N100" s="133"/>
      <c r="O100" s="133"/>
      <c r="P100" s="133"/>
      <c r="Q100" s="133"/>
      <c r="R100" s="148"/>
      <c r="S100" s="148"/>
      <c r="T100" s="148"/>
      <c r="U100" s="148"/>
      <c r="V100" s="148"/>
      <c r="W100" s="148"/>
      <c r="X100" s="148"/>
      <c r="Y100" s="467"/>
      <c r="Z100" s="467"/>
      <c r="AA100" s="467"/>
      <c r="AB100" s="467"/>
    </row>
    <row r="101" spans="1:28" x14ac:dyDescent="0.2">
      <c r="A101" s="126" t="s">
        <v>351</v>
      </c>
      <c r="B101" s="139"/>
      <c r="C101" s="465"/>
      <c r="D101" s="465"/>
      <c r="E101" s="133"/>
      <c r="F101" s="667" t="s">
        <v>540</v>
      </c>
      <c r="G101" s="667"/>
      <c r="H101" s="149"/>
      <c r="I101" s="149"/>
      <c r="J101" s="133"/>
      <c r="K101" s="365"/>
      <c r="L101" s="365"/>
      <c r="M101" s="365"/>
      <c r="N101" s="365"/>
      <c r="O101" s="365"/>
      <c r="P101" s="133"/>
      <c r="Q101" s="133"/>
      <c r="R101" s="148"/>
      <c r="S101" s="148"/>
      <c r="T101" s="148"/>
      <c r="U101" s="148"/>
      <c r="V101" s="148"/>
      <c r="W101" s="148"/>
      <c r="X101" s="148"/>
      <c r="Y101" s="467"/>
      <c r="Z101" s="467"/>
      <c r="AA101" s="467"/>
      <c r="AB101" s="467"/>
    </row>
    <row r="102" spans="1:28" ht="25.5" x14ac:dyDescent="0.2">
      <c r="A102" s="134"/>
      <c r="B102" s="142" t="s">
        <v>325</v>
      </c>
      <c r="C102" s="130" t="s">
        <v>12</v>
      </c>
      <c r="D102" s="465"/>
      <c r="E102" s="133"/>
      <c r="F102" s="133" t="s">
        <v>601</v>
      </c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48"/>
      <c r="S102" s="148"/>
      <c r="T102" s="148"/>
      <c r="U102" s="148"/>
      <c r="V102" s="148"/>
      <c r="W102" s="148"/>
      <c r="X102" s="148"/>
      <c r="Y102" s="467"/>
      <c r="Z102" s="467"/>
      <c r="AA102" s="467"/>
      <c r="AB102" s="467"/>
    </row>
    <row r="103" spans="1:28" x14ac:dyDescent="0.2">
      <c r="A103" s="129" t="s">
        <v>50</v>
      </c>
      <c r="B103" s="129" t="s">
        <v>51</v>
      </c>
      <c r="C103" s="143" t="s">
        <v>326</v>
      </c>
      <c r="D103" s="465"/>
      <c r="E103" s="133"/>
      <c r="F103" s="128"/>
      <c r="G103" s="149"/>
      <c r="H103" s="149"/>
      <c r="I103" s="149"/>
      <c r="J103" s="149"/>
      <c r="K103" s="365"/>
      <c r="L103" s="365"/>
      <c r="M103" s="365"/>
      <c r="N103" s="365"/>
      <c r="O103" s="365"/>
      <c r="P103" s="133"/>
      <c r="Q103" s="133"/>
      <c r="R103" s="148"/>
      <c r="S103" s="148"/>
      <c r="T103" s="148"/>
      <c r="U103" s="148"/>
      <c r="V103" s="148"/>
      <c r="W103" s="148"/>
      <c r="X103" s="148"/>
      <c r="Y103" s="467"/>
      <c r="Z103" s="467"/>
      <c r="AA103" s="467"/>
      <c r="AB103" s="467"/>
    </row>
    <row r="104" spans="1:28" x14ac:dyDescent="0.2">
      <c r="A104" s="134" t="s">
        <v>353</v>
      </c>
      <c r="B104" s="132" t="s">
        <v>354</v>
      </c>
      <c r="C104" s="214">
        <v>2469</v>
      </c>
      <c r="D104" s="465"/>
      <c r="E104" s="465"/>
      <c r="F104" s="465"/>
      <c r="G104" s="465"/>
      <c r="H104" s="465"/>
      <c r="I104" s="465"/>
      <c r="J104" s="465"/>
      <c r="K104" s="465"/>
      <c r="L104" s="465"/>
      <c r="M104" s="465"/>
      <c r="N104" s="465"/>
      <c r="O104" s="465"/>
      <c r="P104" s="465"/>
      <c r="Q104" s="465"/>
      <c r="R104" s="467"/>
      <c r="S104" s="467"/>
      <c r="T104" s="467"/>
      <c r="U104" s="467"/>
      <c r="V104" s="467"/>
      <c r="W104" s="467"/>
      <c r="X104" s="467"/>
      <c r="Y104" s="467"/>
      <c r="Z104" s="467"/>
      <c r="AA104" s="467"/>
      <c r="AB104" s="467"/>
    </row>
    <row r="105" spans="1:28" x14ac:dyDescent="0.2">
      <c r="A105" s="134" t="s">
        <v>355</v>
      </c>
      <c r="B105" s="132" t="s">
        <v>328</v>
      </c>
      <c r="C105" s="214">
        <v>2140</v>
      </c>
      <c r="D105" s="465"/>
      <c r="E105" s="465"/>
      <c r="F105" s="465"/>
      <c r="G105" s="465"/>
      <c r="H105" s="465"/>
      <c r="I105" s="465"/>
      <c r="J105" s="465"/>
      <c r="K105" s="465"/>
      <c r="L105" s="465"/>
      <c r="M105" s="465"/>
      <c r="N105" s="465"/>
      <c r="O105" s="465"/>
      <c r="P105" s="465"/>
      <c r="Q105" s="465"/>
      <c r="R105" s="467"/>
      <c r="S105" s="467"/>
      <c r="T105" s="467"/>
      <c r="U105" s="467"/>
      <c r="V105" s="467"/>
      <c r="W105" s="467"/>
      <c r="X105" s="467"/>
      <c r="Y105" s="467"/>
      <c r="Z105" s="467"/>
      <c r="AA105" s="467"/>
      <c r="AB105" s="467"/>
    </row>
    <row r="106" spans="1:28" x14ac:dyDescent="0.2">
      <c r="A106" s="124"/>
      <c r="B106" s="137"/>
      <c r="C106" s="138"/>
      <c r="D106" s="465"/>
      <c r="E106" s="465"/>
      <c r="F106" s="465"/>
      <c r="G106" s="465"/>
      <c r="H106" s="465"/>
      <c r="I106" s="465"/>
      <c r="J106" s="465"/>
      <c r="K106" s="465"/>
      <c r="L106" s="465"/>
      <c r="M106" s="465"/>
      <c r="N106" s="465"/>
      <c r="O106" s="465"/>
      <c r="P106" s="465"/>
      <c r="Q106" s="465"/>
      <c r="R106" s="467"/>
      <c r="S106" s="467"/>
      <c r="T106" s="467"/>
      <c r="U106" s="467"/>
      <c r="V106" s="467"/>
      <c r="W106" s="467"/>
      <c r="X106" s="467"/>
      <c r="Y106" s="467"/>
      <c r="Z106" s="467"/>
      <c r="AA106" s="467"/>
      <c r="AB106" s="467"/>
    </row>
    <row r="107" spans="1:28" x14ac:dyDescent="0.2">
      <c r="A107" s="126" t="s">
        <v>356</v>
      </c>
      <c r="B107" s="139"/>
      <c r="C107" s="465"/>
      <c r="D107" s="465"/>
      <c r="E107" s="465"/>
      <c r="F107" s="465"/>
      <c r="G107" s="465"/>
      <c r="H107" s="465"/>
      <c r="I107" s="465"/>
      <c r="J107" s="465"/>
      <c r="K107" s="465"/>
      <c r="L107" s="465"/>
      <c r="M107" s="465"/>
      <c r="N107" s="465"/>
      <c r="O107" s="465"/>
      <c r="P107" s="465"/>
      <c r="Q107" s="465"/>
      <c r="R107" s="467"/>
      <c r="S107" s="467"/>
      <c r="T107" s="467"/>
      <c r="U107" s="467"/>
      <c r="V107" s="467"/>
      <c r="W107" s="467"/>
      <c r="X107" s="467"/>
      <c r="Y107" s="467"/>
      <c r="Z107" s="467"/>
      <c r="AA107" s="467"/>
      <c r="AB107" s="467"/>
    </row>
    <row r="108" spans="1:28" x14ac:dyDescent="0.2">
      <c r="A108" s="134" t="s">
        <v>357</v>
      </c>
      <c r="B108" s="150"/>
      <c r="C108" s="130" t="s">
        <v>12</v>
      </c>
      <c r="D108" s="465"/>
      <c r="E108" s="465"/>
      <c r="F108" s="108"/>
      <c r="G108" s="108"/>
      <c r="H108" s="623"/>
      <c r="I108" s="623"/>
      <c r="J108" s="623"/>
      <c r="K108" s="471"/>
      <c r="L108" s="657"/>
      <c r="M108" s="657"/>
      <c r="N108" s="623"/>
      <c r="O108" s="623"/>
      <c r="P108" s="623"/>
      <c r="Q108" s="623"/>
      <c r="R108" s="467"/>
      <c r="S108" s="467"/>
      <c r="T108" s="467"/>
      <c r="U108" s="467"/>
      <c r="V108" s="467"/>
      <c r="W108" s="467"/>
      <c r="X108" s="467"/>
      <c r="Y108" s="467"/>
      <c r="Z108" s="467"/>
      <c r="AA108" s="467"/>
      <c r="AB108" s="467"/>
    </row>
    <row r="109" spans="1:28" x14ac:dyDescent="0.2">
      <c r="A109" s="134" t="s">
        <v>358</v>
      </c>
      <c r="B109" s="150"/>
      <c r="C109" s="216">
        <v>11</v>
      </c>
      <c r="D109" s="465"/>
      <c r="E109" s="465"/>
      <c r="F109" s="108"/>
      <c r="G109" s="108"/>
      <c r="H109" s="470"/>
      <c r="I109" s="470"/>
      <c r="J109" s="470"/>
      <c r="K109" s="471"/>
      <c r="L109" s="469"/>
      <c r="M109" s="469"/>
      <c r="N109" s="470"/>
      <c r="O109" s="470"/>
      <c r="P109" s="470"/>
      <c r="Q109" s="470"/>
      <c r="R109" s="467"/>
      <c r="S109" s="467"/>
      <c r="T109" s="467"/>
      <c r="U109" s="467"/>
      <c r="V109" s="467"/>
      <c r="W109" s="467"/>
      <c r="X109" s="467"/>
      <c r="Y109" s="467"/>
      <c r="Z109" s="467"/>
      <c r="AA109" s="467"/>
      <c r="AB109" s="467"/>
    </row>
    <row r="110" spans="1:28" ht="12.75" customHeight="1" x14ac:dyDescent="0.2">
      <c r="A110" s="145" t="s">
        <v>359</v>
      </c>
      <c r="B110" s="150"/>
      <c r="C110" s="215">
        <v>22</v>
      </c>
      <c r="D110" s="465"/>
      <c r="E110" s="465"/>
      <c r="F110" s="465"/>
      <c r="G110" s="465"/>
      <c r="H110" s="465"/>
      <c r="I110" s="465"/>
      <c r="J110" s="465"/>
      <c r="K110" s="465"/>
      <c r="L110" s="465"/>
      <c r="M110" s="465"/>
      <c r="N110" s="465"/>
      <c r="O110" s="465"/>
      <c r="P110" s="465"/>
      <c r="Q110" s="465"/>
      <c r="R110" s="467"/>
      <c r="S110" s="467"/>
      <c r="T110" s="467"/>
      <c r="U110" s="467"/>
      <c r="V110" s="467"/>
      <c r="W110" s="467"/>
      <c r="X110" s="467"/>
      <c r="Y110" s="467"/>
      <c r="Z110" s="467"/>
      <c r="AA110" s="467"/>
      <c r="AB110" s="467"/>
    </row>
    <row r="111" spans="1:28" ht="24" customHeight="1" x14ac:dyDescent="0.2">
      <c r="A111" s="145" t="s">
        <v>360</v>
      </c>
      <c r="B111" s="150"/>
      <c r="C111" s="215">
        <v>0</v>
      </c>
      <c r="D111" s="465"/>
      <c r="E111" s="465"/>
      <c r="F111" s="465"/>
      <c r="G111" s="465"/>
      <c r="H111" s="465"/>
      <c r="I111" s="465"/>
      <c r="J111" s="465"/>
      <c r="K111" s="465"/>
      <c r="L111" s="465"/>
      <c r="M111" s="465"/>
      <c r="N111" s="465"/>
      <c r="O111" s="465"/>
      <c r="P111" s="465"/>
      <c r="Q111" s="465"/>
      <c r="R111" s="467"/>
      <c r="S111" s="467"/>
      <c r="T111" s="467"/>
      <c r="U111" s="467"/>
      <c r="V111" s="467"/>
      <c r="W111" s="467"/>
      <c r="X111" s="467"/>
      <c r="Y111" s="467"/>
      <c r="Z111" s="467"/>
      <c r="AA111" s="467"/>
      <c r="AB111" s="467"/>
    </row>
    <row r="112" spans="1:28" ht="12.75" customHeight="1" x14ac:dyDescent="0.2">
      <c r="A112" s="145" t="s">
        <v>361</v>
      </c>
      <c r="B112" s="150"/>
      <c r="C112" s="215">
        <v>12</v>
      </c>
      <c r="D112" s="465"/>
      <c r="E112" s="465"/>
      <c r="F112" s="465"/>
      <c r="G112" s="465"/>
      <c r="H112" s="465"/>
      <c r="I112" s="465"/>
      <c r="J112" s="465"/>
      <c r="K112" s="465"/>
      <c r="L112" s="465"/>
      <c r="M112" s="465"/>
      <c r="N112" s="465"/>
      <c r="O112" s="465"/>
      <c r="P112" s="465"/>
      <c r="Q112" s="465"/>
      <c r="R112" s="467"/>
      <c r="S112" s="467"/>
      <c r="T112" s="467"/>
      <c r="U112" s="467"/>
      <c r="V112" s="467"/>
      <c r="W112" s="467"/>
      <c r="X112" s="467"/>
      <c r="Y112" s="467"/>
      <c r="Z112" s="467"/>
      <c r="AA112" s="467"/>
      <c r="AB112" s="467"/>
    </row>
    <row r="113" spans="1:28" x14ac:dyDescent="0.2">
      <c r="A113" s="108"/>
      <c r="B113" s="108"/>
      <c r="C113" s="465"/>
      <c r="D113" s="465"/>
      <c r="E113" s="465"/>
      <c r="F113" s="465"/>
      <c r="G113" s="465"/>
      <c r="H113" s="465"/>
      <c r="I113" s="465"/>
      <c r="J113" s="465"/>
      <c r="K113" s="465"/>
      <c r="L113" s="465"/>
      <c r="M113" s="465"/>
      <c r="N113" s="465"/>
      <c r="O113" s="465"/>
      <c r="P113" s="465"/>
      <c r="Q113" s="465"/>
      <c r="R113" s="467"/>
      <c r="S113" s="467"/>
      <c r="T113" s="467"/>
      <c r="U113" s="467"/>
      <c r="V113" s="467"/>
      <c r="W113" s="467"/>
      <c r="X113" s="467"/>
      <c r="Y113" s="467"/>
      <c r="Z113" s="467"/>
      <c r="AA113" s="467"/>
      <c r="AB113" s="467"/>
    </row>
    <row r="114" spans="1:28" s="6" customFormat="1" x14ac:dyDescent="0.2">
      <c r="A114" s="148"/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48"/>
      <c r="Z114" s="148"/>
      <c r="AA114" s="148"/>
      <c r="AB114" s="148"/>
    </row>
    <row r="115" spans="1:28" s="6" customFormat="1" x14ac:dyDescent="0.2">
      <c r="A115" s="128"/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148"/>
      <c r="AA115" s="148"/>
      <c r="AB115" s="148"/>
    </row>
    <row r="116" spans="1:28" s="6" customFormat="1" x14ac:dyDescent="0.2">
      <c r="A116" s="128"/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  <c r="Z116" s="148"/>
      <c r="AA116" s="148"/>
      <c r="AB116" s="148"/>
    </row>
    <row r="117" spans="1:28" s="6" customFormat="1" x14ac:dyDescent="0.2">
      <c r="A117" s="128"/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48"/>
      <c r="Z117" s="148"/>
      <c r="AA117" s="148"/>
      <c r="AB117" s="148"/>
    </row>
    <row r="118" spans="1:28" s="6" customFormat="1" x14ac:dyDescent="0.2">
      <c r="A118" s="148"/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  <c r="Y118" s="148"/>
      <c r="Z118" s="148"/>
      <c r="AA118" s="148"/>
      <c r="AB118" s="148"/>
    </row>
    <row r="119" spans="1:28" s="6" customFormat="1" x14ac:dyDescent="0.2">
      <c r="A119" s="128"/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48"/>
      <c r="Z119" s="148"/>
      <c r="AA119" s="148"/>
      <c r="AB119" s="148"/>
    </row>
    <row r="120" spans="1:28" s="6" customFormat="1" x14ac:dyDescent="0.2"/>
    <row r="121" spans="1:28" s="6" customFormat="1" x14ac:dyDescent="0.2"/>
    <row r="122" spans="1:28" s="6" customFormat="1" x14ac:dyDescent="0.2"/>
    <row r="123" spans="1:28" s="6" customFormat="1" x14ac:dyDescent="0.2"/>
    <row r="124" spans="1:28" s="6" customFormat="1" x14ac:dyDescent="0.2"/>
    <row r="125" spans="1:28" s="6" customFormat="1" x14ac:dyDescent="0.2"/>
    <row r="126" spans="1:28" s="6" customFormat="1" x14ac:dyDescent="0.2"/>
    <row r="127" spans="1:28" s="6" customFormat="1" x14ac:dyDescent="0.2"/>
    <row r="128" spans="1: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</sheetData>
  <sheetProtection password="D259" sheet="1" objects="1" scenarios="1" formatColumns="0" formatRows="0"/>
  <mergeCells count="56">
    <mergeCell ref="AD3:AD8"/>
    <mergeCell ref="E4:G4"/>
    <mergeCell ref="E5:E8"/>
    <mergeCell ref="B2:S2"/>
    <mergeCell ref="A1:J1"/>
    <mergeCell ref="N1:Q1"/>
    <mergeCell ref="A3:A8"/>
    <mergeCell ref="D4:D8"/>
    <mergeCell ref="H3:H8"/>
    <mergeCell ref="T2:AD2"/>
    <mergeCell ref="C3:C8"/>
    <mergeCell ref="Z4:Z8"/>
    <mergeCell ref="W4:W8"/>
    <mergeCell ref="Q3:Q8"/>
    <mergeCell ref="U4:U8"/>
    <mergeCell ref="Y5:Y8"/>
    <mergeCell ref="A57:B57"/>
    <mergeCell ref="B3:B8"/>
    <mergeCell ref="I3:I8"/>
    <mergeCell ref="H108:J108"/>
    <mergeCell ref="L108:M108"/>
    <mergeCell ref="J3:J8"/>
    <mergeCell ref="A60:A61"/>
    <mergeCell ref="B60:B61"/>
    <mergeCell ref="C60:C61"/>
    <mergeCell ref="D60:D61"/>
    <mergeCell ref="E60:E61"/>
    <mergeCell ref="F101:G101"/>
    <mergeCell ref="F60:J60"/>
    <mergeCell ref="D3:G3"/>
    <mergeCell ref="F5:F8"/>
    <mergeCell ref="G5:G8"/>
    <mergeCell ref="T4:T8"/>
    <mergeCell ref="N5:N8"/>
    <mergeCell ref="T1:V1"/>
    <mergeCell ref="P94:V94"/>
    <mergeCell ref="P5:P8"/>
    <mergeCell ref="R3:R8"/>
    <mergeCell ref="S3:S8"/>
    <mergeCell ref="T3:U3"/>
    <mergeCell ref="N108:Q108"/>
    <mergeCell ref="X5:X8"/>
    <mergeCell ref="M4:N4"/>
    <mergeCell ref="AA4:AA8"/>
    <mergeCell ref="K3:N3"/>
    <mergeCell ref="V3:AC3"/>
    <mergeCell ref="K60:K61"/>
    <mergeCell ref="AC4:AC8"/>
    <mergeCell ref="M5:M8"/>
    <mergeCell ref="AB4:AB8"/>
    <mergeCell ref="X4:Y4"/>
    <mergeCell ref="O5:O8"/>
    <mergeCell ref="O3:P4"/>
    <mergeCell ref="L4:L8"/>
    <mergeCell ref="V4:V8"/>
    <mergeCell ref="K4:K8"/>
  </mergeCells>
  <hyperlinks>
    <hyperlink ref="T1:U1" location="'Списък Приложения'!A1" display="НАЗАД"/>
  </hyperlink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3" stopIfTrue="1" operator="notEqual" id="{66985523-410C-407D-820F-BA4C2D6E7EC2}">
            <xm:f>'4.Прил 3_НД-съдии'!$E$8</xm:f>
            <x14:dxf>
              <fill>
                <patternFill>
                  <bgColor rgb="FFFF0000"/>
                </patternFill>
              </fill>
            </x14:dxf>
          </x14:cfRule>
          <xm:sqref>C47</xm:sqref>
        </x14:conditionalFormatting>
        <x14:conditionalFormatting xmlns:xm="http://schemas.microsoft.com/office/excel/2006/main">
          <x14:cfRule type="cellIs" priority="31" operator="notEqual" id="{FD0328AA-976B-4065-9705-266B049C347A}">
            <xm:f>'4.Прил 3_НД-съдии'!$K$8</xm:f>
            <x14:dxf>
              <fill>
                <patternFill>
                  <bgColor rgb="FFFF0000"/>
                </patternFill>
              </fill>
            </x14:dxf>
          </x14:cfRule>
          <xm:sqref>I47</xm:sqref>
        </x14:conditionalFormatting>
        <x14:conditionalFormatting xmlns:xm="http://schemas.microsoft.com/office/excel/2006/main">
          <x14:cfRule type="cellIs" priority="30" operator="notEqual" id="{1F9734D2-DB1B-4FAE-8CCD-82988796A310}">
            <xm:f>'4.Прил 3_НД-съдии'!$Q$8</xm:f>
            <x14:dxf>
              <fill>
                <patternFill>
                  <bgColor rgb="FFFF0000"/>
                </patternFill>
              </fill>
            </x14:dxf>
          </x14:cfRule>
          <xm:sqref>J47</xm:sqref>
        </x14:conditionalFormatting>
        <x14:conditionalFormatting xmlns:xm="http://schemas.microsoft.com/office/excel/2006/main">
          <x14:cfRule type="cellIs" priority="29" operator="notEqual" id="{64B43A92-9D0B-4712-AC8B-E039401E19BA}">
            <xm:f>'4.Прил 3_НД-съдии'!$W$8</xm:f>
            <x14:dxf>
              <fill>
                <patternFill>
                  <bgColor rgb="FFFF0000"/>
                </patternFill>
              </fill>
            </x14:dxf>
          </x14:cfRule>
          <xm:sqref>K47</xm:sqref>
        </x14:conditionalFormatting>
        <x14:conditionalFormatting xmlns:xm="http://schemas.microsoft.com/office/excel/2006/main">
          <x14:cfRule type="cellIs" priority="28" operator="notEqual" id="{8B0F0557-3C28-4C52-8608-0C1EE19865DD}">
            <xm:f>'4.Прил 3_НД-съдии'!$AC$8</xm:f>
            <x14:dxf>
              <fill>
                <patternFill>
                  <bgColor rgb="FFFF0000"/>
                </patternFill>
              </fill>
            </x14:dxf>
          </x14:cfRule>
          <xm:sqref>L47</xm:sqref>
        </x14:conditionalFormatting>
        <x14:conditionalFormatting xmlns:xm="http://schemas.microsoft.com/office/excel/2006/main">
          <x14:cfRule type="cellIs" priority="27" operator="notEqual" id="{2C64A0D6-9E1C-4522-920C-C273668648A5}">
            <xm:f>'4.Прил 3_НД-съдии'!$AI$8</xm:f>
            <x14:dxf>
              <fill>
                <patternFill>
                  <bgColor rgb="FFFF0000"/>
                </patternFill>
              </fill>
            </x14:dxf>
          </x14:cfRule>
          <xm:sqref>M47</xm:sqref>
        </x14:conditionalFormatting>
        <x14:conditionalFormatting xmlns:xm="http://schemas.microsoft.com/office/excel/2006/main">
          <x14:cfRule type="cellIs" priority="26" stopIfTrue="1" operator="notEqual" id="{2EE79CBB-3CE1-47E3-9A31-0D721679C08D}">
            <xm:f>'4.Прил 3_НД-съдии'!$AO$8</xm:f>
            <x14:dxf>
              <fill>
                <patternFill>
                  <bgColor rgb="FFFF0000"/>
                </patternFill>
              </fill>
            </x14:dxf>
          </x14:cfRule>
          <xm:sqref>Q47</xm:sqref>
        </x14:conditionalFormatting>
        <x14:conditionalFormatting xmlns:xm="http://schemas.microsoft.com/office/excel/2006/main">
          <x14:cfRule type="cellIs" priority="25" operator="notEqual" id="{276C95E3-1183-48D5-BD83-47DC5ED91594}">
            <xm:f>'4.Прил 3_НД-съдии'!$F$8</xm:f>
            <x14:dxf>
              <fill>
                <patternFill>
                  <bgColor rgb="FFFF0000"/>
                </patternFill>
              </fill>
            </x14:dxf>
          </x14:cfRule>
          <xm:sqref>C48</xm:sqref>
        </x14:conditionalFormatting>
        <x14:conditionalFormatting xmlns:xm="http://schemas.microsoft.com/office/excel/2006/main">
          <x14:cfRule type="cellIs" priority="24" operator="notEqual" id="{08404B9C-4BA3-43BB-BBD2-1A29F17599A1}">
            <xm:f>'4.Прил 3_НД-съдии'!$L$8</xm:f>
            <x14:dxf>
              <fill>
                <patternFill>
                  <bgColor rgb="FFFF0000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cellIs" priority="23" operator="notEqual" id="{7A8F5B44-E110-4CAD-B423-ADAACA03406F}">
            <xm:f>'4.Прил 3_НД-съдии'!$R$8</xm:f>
            <x14:dxf>
              <fill>
                <patternFill>
                  <bgColor rgb="FFFF0000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cellIs" priority="22" operator="notEqual" id="{DCE26E24-3241-4F5F-8F39-CE5479832CAF}">
            <xm:f>'4.Прил 3_НД-съдии'!$X$8</xm:f>
            <x14:dxf>
              <fill>
                <patternFill>
                  <bgColor rgb="FFFF0000"/>
                </patternFill>
              </fill>
            </x14:dxf>
          </x14:cfRule>
          <xm:sqref>K48</xm:sqref>
        </x14:conditionalFormatting>
        <x14:conditionalFormatting xmlns:xm="http://schemas.microsoft.com/office/excel/2006/main">
          <x14:cfRule type="cellIs" priority="21" operator="notEqual" id="{BDC1E361-9297-49AA-A7F0-CD3B343DAECD}">
            <xm:f>'4.Прил 3_НД-съдии'!$AD$8</xm:f>
            <x14:dxf>
              <fill>
                <patternFill>
                  <bgColor rgb="FFFF0000"/>
                </patternFill>
              </fill>
            </x14:dxf>
          </x14:cfRule>
          <xm:sqref>L48</xm:sqref>
        </x14:conditionalFormatting>
        <x14:conditionalFormatting xmlns:xm="http://schemas.microsoft.com/office/excel/2006/main">
          <x14:cfRule type="cellIs" priority="20" operator="notEqual" id="{4786ADCF-ACAA-4AA2-A1DC-A06E26C823A0}">
            <xm:f>'4.Прил 3_НД-съдии'!$AJ$8</xm:f>
            <x14:dxf>
              <fill>
                <patternFill>
                  <bgColor rgb="FFFF0000"/>
                </patternFill>
              </fill>
            </x14:dxf>
          </x14:cfRule>
          <xm:sqref>M48</xm:sqref>
        </x14:conditionalFormatting>
        <x14:conditionalFormatting xmlns:xm="http://schemas.microsoft.com/office/excel/2006/main">
          <x14:cfRule type="cellIs" priority="19" operator="notEqual" id="{1F31D5B2-CC1D-449B-8E44-622DECF3729A}">
            <xm:f>'4.Прил 3_НД-съдии'!$AP$8</xm:f>
            <x14:dxf>
              <fill>
                <patternFill>
                  <bgColor rgb="FFFF0000"/>
                </patternFill>
              </fill>
            </x14:dxf>
          </x14:cfRule>
          <xm:sqref>Q48</xm:sqref>
        </x14:conditionalFormatting>
        <x14:conditionalFormatting xmlns:xm="http://schemas.microsoft.com/office/excel/2006/main">
          <x14:cfRule type="cellIs" priority="18" operator="notEqual" id="{BCD8FCF7-A7D8-4EDC-874F-E7BB9EACA240}">
            <xm:f>'4.Прил 3_НД-съдии'!$G$8</xm:f>
            <x14:dxf>
              <fill>
                <patternFill>
                  <bgColor rgb="FFFF0000"/>
                </patternFill>
              </fill>
            </x14:dxf>
          </x14:cfRule>
          <xm:sqref>C49</xm:sqref>
        </x14:conditionalFormatting>
        <x14:conditionalFormatting xmlns:xm="http://schemas.microsoft.com/office/excel/2006/main">
          <x14:cfRule type="cellIs" priority="17" operator="notEqual" id="{AE4DA508-B7DA-4EF8-86F9-9AF899C5B902}">
            <xm:f>'4.Прил 3_НД-съдии'!$M$8</xm:f>
            <x14:dxf>
              <fill>
                <patternFill>
                  <bgColor rgb="FFFF0000"/>
                </patternFill>
              </fill>
            </x14:dxf>
          </x14:cfRule>
          <xm:sqref>I49</xm:sqref>
        </x14:conditionalFormatting>
        <x14:conditionalFormatting xmlns:xm="http://schemas.microsoft.com/office/excel/2006/main">
          <x14:cfRule type="cellIs" priority="16" operator="notEqual" id="{93F4FA07-9B67-4E2B-8081-C4DBAF1DA44C}">
            <xm:f>'4.Прил 3_НД-съдии'!$S$8</xm:f>
            <x14:dxf>
              <fill>
                <patternFill>
                  <bgColor rgb="FFFF0000"/>
                </patternFill>
              </fill>
            </x14:dxf>
          </x14:cfRule>
          <xm:sqref>J49</xm:sqref>
        </x14:conditionalFormatting>
        <x14:conditionalFormatting xmlns:xm="http://schemas.microsoft.com/office/excel/2006/main">
          <x14:cfRule type="cellIs" priority="15" operator="notEqual" id="{51A16137-B339-42A2-B9D0-62B0BCC8C391}">
            <xm:f>'4.Прил 3_НД-съдии'!$Y$8</xm:f>
            <x14:dxf>
              <fill>
                <patternFill>
                  <bgColor rgb="FFFF0000"/>
                </patternFill>
              </fill>
            </x14:dxf>
          </x14:cfRule>
          <xm:sqref>K49</xm:sqref>
        </x14:conditionalFormatting>
        <x14:conditionalFormatting xmlns:xm="http://schemas.microsoft.com/office/excel/2006/main">
          <x14:cfRule type="cellIs" priority="14" operator="notEqual" id="{8E86F887-25A8-494C-9518-15813E346082}">
            <xm:f>'4.Прил 3_НД-съдии'!$AE$8</xm:f>
            <x14:dxf>
              <fill>
                <patternFill>
                  <bgColor rgb="FFFF0000"/>
                </patternFill>
              </fill>
            </x14:dxf>
          </x14:cfRule>
          <xm:sqref>L49</xm:sqref>
        </x14:conditionalFormatting>
        <x14:conditionalFormatting xmlns:xm="http://schemas.microsoft.com/office/excel/2006/main">
          <x14:cfRule type="cellIs" priority="13" operator="notEqual" id="{384E1017-08BD-4EF4-BF93-2915D410B7AC}">
            <xm:f>'4.Прил 3_НД-съдии'!$AK$8</xm:f>
            <x14:dxf>
              <fill>
                <patternFill>
                  <bgColor rgb="FFFF0000"/>
                </patternFill>
              </fill>
            </x14:dxf>
          </x14:cfRule>
          <xm:sqref>M49</xm:sqref>
        </x14:conditionalFormatting>
        <x14:conditionalFormatting xmlns:xm="http://schemas.microsoft.com/office/excel/2006/main">
          <x14:cfRule type="cellIs" priority="12" operator="notEqual" id="{DB0B2092-2FA7-405C-B506-D6840DBEEA24}">
            <xm:f>'4.Прил 3_НД-съдии'!$AQ$8</xm:f>
            <x14:dxf>
              <fill>
                <patternFill>
                  <bgColor rgb="FFFF0000"/>
                </patternFill>
              </fill>
            </x14:dxf>
          </x14:cfRule>
          <xm:sqref>Q49</xm:sqref>
        </x14:conditionalFormatting>
        <x14:conditionalFormatting xmlns:xm="http://schemas.microsoft.com/office/excel/2006/main">
          <x14:cfRule type="cellIs" priority="11" operator="notEqual" id="{EB92B891-0C44-458E-9AE5-0CD4606F803B}">
            <xm:f>'4.Прил 3_НД-съдии'!$H$8</xm:f>
            <x14:dxf>
              <fill>
                <patternFill>
                  <bgColor rgb="FFFF0000"/>
                </patternFill>
              </fill>
            </x14:dxf>
          </x14:cfRule>
          <xm:sqref>C57</xm:sqref>
        </x14:conditionalFormatting>
        <x14:conditionalFormatting xmlns:xm="http://schemas.microsoft.com/office/excel/2006/main">
          <x14:cfRule type="cellIs" priority="10" operator="notEqual" id="{1EEE91A5-2608-42F1-BC1A-BB3874F40E77}">
            <xm:f>'4.Прил 3_НД-съдии'!$N$8</xm:f>
            <x14:dxf>
              <fill>
                <patternFill>
                  <bgColor rgb="FFFF0000"/>
                </patternFill>
              </fill>
            </x14:dxf>
          </x14:cfRule>
          <xm:sqref>I57</xm:sqref>
        </x14:conditionalFormatting>
        <x14:conditionalFormatting xmlns:xm="http://schemas.microsoft.com/office/excel/2006/main">
          <x14:cfRule type="cellIs" priority="9" stopIfTrue="1" operator="notEqual" id="{D1B9A8DF-4507-449D-9BE5-F271005DD1E9}">
            <xm:f>'4.Прил 3_НД-съдии'!$T$8</xm:f>
            <x14:dxf>
              <fill>
                <patternFill>
                  <bgColor rgb="FFFF0000"/>
                </patternFill>
              </fill>
            </x14:dxf>
          </x14:cfRule>
          <xm:sqref>J57</xm:sqref>
        </x14:conditionalFormatting>
        <x14:conditionalFormatting xmlns:xm="http://schemas.microsoft.com/office/excel/2006/main">
          <x14:cfRule type="cellIs" priority="8" stopIfTrue="1" operator="notEqual" id="{775E238E-0E4B-4621-9139-57A9FF9B42B6}">
            <xm:f>'4.Прил 3_НД-съдии'!$Z$8</xm:f>
            <x14:dxf>
              <fill>
                <patternFill>
                  <bgColor rgb="FFFF0000"/>
                </patternFill>
              </fill>
            </x14:dxf>
          </x14:cfRule>
          <xm:sqref>K57</xm:sqref>
        </x14:conditionalFormatting>
        <x14:conditionalFormatting xmlns:xm="http://schemas.microsoft.com/office/excel/2006/main">
          <x14:cfRule type="cellIs" priority="7" operator="notEqual" id="{6F2EA9B7-07AA-43D6-9ABC-198C0027CAA5}">
            <xm:f>'4.Прил 3_НД-съдии'!$AF$8</xm:f>
            <x14:dxf>
              <fill>
                <patternFill>
                  <bgColor rgb="FFFF0000"/>
                </patternFill>
              </fill>
            </x14:dxf>
          </x14:cfRule>
          <xm:sqref>L57</xm:sqref>
        </x14:conditionalFormatting>
        <x14:conditionalFormatting xmlns:xm="http://schemas.microsoft.com/office/excel/2006/main">
          <x14:cfRule type="cellIs" priority="6" operator="notEqual" id="{1D00D0E1-0E86-46F7-8392-301DC6065D83}">
            <xm:f>'4.Прил 3_НД-съдии'!$AL$8</xm:f>
            <x14:dxf>
              <fill>
                <patternFill>
                  <bgColor rgb="FFFF0000"/>
                </patternFill>
              </fill>
            </x14:dxf>
          </x14:cfRule>
          <xm:sqref>M57</xm:sqref>
        </x14:conditionalFormatting>
        <x14:conditionalFormatting xmlns:xm="http://schemas.microsoft.com/office/excel/2006/main">
          <x14:cfRule type="cellIs" priority="5" operator="notEqual" id="{6C516E9F-2226-444A-979C-4504CB0A68B9}">
            <xm:f>'4.Прил 3_НД-съдии'!$AR$8</xm:f>
            <x14:dxf>
              <fill>
                <patternFill>
                  <bgColor rgb="FFFF0000"/>
                </patternFill>
              </fill>
            </x14:dxf>
          </x14:cfRule>
          <xm:sqref>Q57</xm:sqref>
        </x14:conditionalFormatting>
        <x14:conditionalFormatting xmlns:xm="http://schemas.microsoft.com/office/excel/2006/main">
          <x14:cfRule type="cellIs" priority="4" operator="notEqual" id="{75FBF83F-532A-4AA8-9ECB-F6976CFEC8E7}">
            <xm:f>'4.Прил 3_НД-съдии'!$I$8</xm:f>
            <x14:dxf>
              <fill>
                <patternFill>
                  <bgColor rgb="FFFF0000"/>
                </patternFill>
              </fill>
            </x14:dxf>
          </x14:cfRule>
          <xm:sqref>C63</xm:sqref>
        </x14:conditionalFormatting>
        <x14:conditionalFormatting xmlns:xm="http://schemas.microsoft.com/office/excel/2006/main">
          <x14:cfRule type="cellIs" priority="3" operator="notEqual" id="{4E2F79D5-C285-442A-AC85-FE485E20B481}">
            <xm:f>'4.Прил 3_НД-съдии'!$O$8</xm:f>
            <x14:dxf>
              <fill>
                <patternFill>
                  <bgColor rgb="FFFF0000"/>
                </patternFill>
              </fill>
            </x14:dxf>
          </x14:cfRule>
          <xm:sqref>D63</xm:sqref>
        </x14:conditionalFormatting>
        <x14:conditionalFormatting xmlns:xm="http://schemas.microsoft.com/office/excel/2006/main">
          <x14:cfRule type="cellIs" priority="2" operator="notEqual" id="{A4B21FB9-5BDD-4C11-B0EC-1BC8A6E5E477}">
            <xm:f>'4.Прил 3_НД-съдии'!$U$8</xm:f>
            <x14:dxf>
              <fill>
                <patternFill>
                  <bgColor rgb="FFFF0000"/>
                </patternFill>
              </fill>
            </x14:dxf>
          </x14:cfRule>
          <xm:sqref>E63</xm:sqref>
        </x14:conditionalFormatting>
        <x14:conditionalFormatting xmlns:xm="http://schemas.microsoft.com/office/excel/2006/main">
          <x14:cfRule type="cellIs" priority="1" stopIfTrue="1" operator="notEqual" id="{4CBC5222-0151-439A-98AB-E19A64CC7EC6}">
            <xm:f>'4.Прил 3_НД-съдии'!$AA$8</xm:f>
            <x14:dxf>
              <fill>
                <patternFill>
                  <bgColor rgb="FFFF0000"/>
                </patternFill>
              </fill>
            </x14:dxf>
          </x14:cfRule>
          <xm:sqref>F63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Y19"/>
  <sheetViews>
    <sheetView tabSelected="1" zoomScale="80" zoomScaleNormal="80" workbookViewId="0">
      <selection activeCell="N18" sqref="N18"/>
    </sheetView>
  </sheetViews>
  <sheetFormatPr defaultRowHeight="12.75" x14ac:dyDescent="0.2"/>
  <cols>
    <col min="1" max="1" width="4.28515625" customWidth="1"/>
    <col min="2" max="2" width="19.7109375" customWidth="1"/>
    <col min="3" max="3" width="3.85546875" customWidth="1"/>
    <col min="4" max="4" width="3.28515625" customWidth="1"/>
    <col min="5" max="5" width="3.5703125" customWidth="1"/>
    <col min="6" max="6" width="3.28515625" customWidth="1"/>
    <col min="7" max="7" width="3.42578125" customWidth="1"/>
    <col min="8" max="8" width="3.7109375" customWidth="1"/>
    <col min="9" max="9" width="3.42578125" customWidth="1"/>
    <col min="10" max="10" width="4.28515625" customWidth="1"/>
    <col min="11" max="11" width="4.140625" customWidth="1"/>
    <col min="12" max="12" width="3" customWidth="1"/>
    <col min="13" max="13" width="4.28515625" customWidth="1"/>
    <col min="14" max="14" width="4.42578125" customWidth="1"/>
    <col min="15" max="15" width="3.42578125" customWidth="1"/>
    <col min="16" max="16" width="4.42578125" customWidth="1"/>
    <col min="17" max="17" width="4.5703125" customWidth="1"/>
    <col min="18" max="18" width="3.42578125" customWidth="1"/>
    <col min="19" max="19" width="3.7109375" customWidth="1"/>
    <col min="20" max="20" width="4.42578125" customWidth="1"/>
    <col min="21" max="21" width="3.5703125" customWidth="1"/>
    <col min="22" max="22" width="4.28515625" customWidth="1"/>
    <col min="23" max="23" width="4.140625" customWidth="1"/>
    <col min="24" max="24" width="3" customWidth="1"/>
    <col min="25" max="25" width="3.42578125" customWidth="1"/>
    <col min="26" max="26" width="4.140625" customWidth="1"/>
    <col min="27" max="27" width="3.7109375" customWidth="1"/>
    <col min="28" max="28" width="4.140625" customWidth="1"/>
    <col min="29" max="29" width="3.7109375" customWidth="1"/>
    <col min="30" max="30" width="3.5703125" customWidth="1"/>
    <col min="31" max="31" width="4.42578125" customWidth="1"/>
    <col min="32" max="32" width="4.140625" customWidth="1"/>
    <col min="33" max="33" width="3.28515625" customWidth="1"/>
    <col min="34" max="34" width="4.28515625" customWidth="1"/>
    <col min="35" max="35" width="3.85546875" customWidth="1"/>
    <col min="36" max="36" width="3.42578125" customWidth="1"/>
    <col min="37" max="37" width="4.140625" customWidth="1"/>
    <col min="38" max="38" width="4" customWidth="1"/>
    <col min="39" max="39" width="3.28515625" customWidth="1"/>
    <col min="40" max="40" width="4.42578125" customWidth="1"/>
    <col min="41" max="41" width="4.140625" customWidth="1"/>
    <col min="42" max="43" width="4" customWidth="1"/>
    <col min="44" max="44" width="4.42578125" customWidth="1"/>
    <col min="45" max="45" width="3.5703125" customWidth="1"/>
    <col min="46" max="46" width="3.7109375" customWidth="1"/>
    <col min="47" max="47" width="3.28515625" customWidth="1"/>
    <col min="48" max="48" width="3.5703125" customWidth="1"/>
    <col min="49" max="49" width="3.7109375" customWidth="1"/>
    <col min="50" max="51" width="3.42578125" customWidth="1"/>
  </cols>
  <sheetData>
    <row r="1" spans="1:51" ht="15.75" customHeight="1" x14ac:dyDescent="0.2">
      <c r="C1" s="153" t="s">
        <v>613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711" t="s">
        <v>419</v>
      </c>
      <c r="T1" s="711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</row>
    <row r="2" spans="1:51" x14ac:dyDescent="0.2">
      <c r="C2" s="153" t="s">
        <v>614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711"/>
      <c r="T2" s="711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</row>
    <row r="3" spans="1:51" ht="13.5" thickBot="1" x14ac:dyDescent="0.25">
      <c r="K3" s="151"/>
      <c r="O3" s="151"/>
    </row>
    <row r="4" spans="1:51" ht="13.5" customHeight="1" thickBot="1" x14ac:dyDescent="0.25">
      <c r="A4" s="724" t="s">
        <v>363</v>
      </c>
      <c r="B4" s="694" t="s">
        <v>381</v>
      </c>
      <c r="C4" s="728" t="s">
        <v>382</v>
      </c>
      <c r="D4" s="705" t="s">
        <v>383</v>
      </c>
      <c r="E4" s="706"/>
      <c r="F4" s="706"/>
      <c r="G4" s="706"/>
      <c r="H4" s="706"/>
      <c r="I4" s="707"/>
      <c r="J4" s="708" t="s">
        <v>384</v>
      </c>
      <c r="K4" s="709"/>
      <c r="L4" s="709"/>
      <c r="M4" s="709"/>
      <c r="N4" s="709"/>
      <c r="O4" s="731"/>
      <c r="P4" s="712" t="s">
        <v>385</v>
      </c>
      <c r="Q4" s="713"/>
      <c r="R4" s="713"/>
      <c r="S4" s="713"/>
      <c r="T4" s="713"/>
      <c r="U4" s="714"/>
      <c r="V4" s="718" t="s">
        <v>386</v>
      </c>
      <c r="W4" s="719"/>
      <c r="X4" s="719"/>
      <c r="Y4" s="719"/>
      <c r="Z4" s="719"/>
      <c r="AA4" s="720"/>
      <c r="AB4" s="708" t="s">
        <v>387</v>
      </c>
      <c r="AC4" s="709"/>
      <c r="AD4" s="709"/>
      <c r="AE4" s="709"/>
      <c r="AF4" s="709"/>
      <c r="AG4" s="709"/>
      <c r="AH4" s="709"/>
      <c r="AI4" s="709"/>
      <c r="AJ4" s="709"/>
      <c r="AK4" s="709"/>
      <c r="AL4" s="709"/>
      <c r="AM4" s="709"/>
      <c r="AN4" s="690" t="s">
        <v>388</v>
      </c>
      <c r="AO4" s="691"/>
      <c r="AP4" s="691"/>
      <c r="AQ4" s="691"/>
      <c r="AR4" s="691"/>
      <c r="AS4" s="692"/>
      <c r="AT4" s="693" t="s">
        <v>389</v>
      </c>
      <c r="AU4" s="694"/>
      <c r="AV4" s="694"/>
      <c r="AW4" s="694"/>
      <c r="AX4" s="694"/>
      <c r="AY4" s="695"/>
    </row>
    <row r="5" spans="1:51" ht="30" customHeight="1" x14ac:dyDescent="0.2">
      <c r="A5" s="725"/>
      <c r="B5" s="727"/>
      <c r="C5" s="729"/>
      <c r="D5" s="699"/>
      <c r="E5" s="700"/>
      <c r="F5" s="700"/>
      <c r="G5" s="700"/>
      <c r="H5" s="700"/>
      <c r="I5" s="701"/>
      <c r="J5" s="732"/>
      <c r="K5" s="733"/>
      <c r="L5" s="733"/>
      <c r="M5" s="733"/>
      <c r="N5" s="733"/>
      <c r="O5" s="734"/>
      <c r="P5" s="715"/>
      <c r="Q5" s="716"/>
      <c r="R5" s="716"/>
      <c r="S5" s="716"/>
      <c r="T5" s="716"/>
      <c r="U5" s="717"/>
      <c r="V5" s="721"/>
      <c r="W5" s="722"/>
      <c r="X5" s="722"/>
      <c r="Y5" s="722"/>
      <c r="Z5" s="722"/>
      <c r="AA5" s="723"/>
      <c r="AB5" s="705" t="s">
        <v>390</v>
      </c>
      <c r="AC5" s="706"/>
      <c r="AD5" s="706"/>
      <c r="AE5" s="706"/>
      <c r="AF5" s="706"/>
      <c r="AG5" s="707"/>
      <c r="AH5" s="705" t="s">
        <v>294</v>
      </c>
      <c r="AI5" s="706"/>
      <c r="AJ5" s="706"/>
      <c r="AK5" s="706"/>
      <c r="AL5" s="706"/>
      <c r="AM5" s="707"/>
      <c r="AN5" s="699" t="s">
        <v>391</v>
      </c>
      <c r="AO5" s="700"/>
      <c r="AP5" s="700"/>
      <c r="AQ5" s="700"/>
      <c r="AR5" s="700"/>
      <c r="AS5" s="701"/>
      <c r="AT5" s="696"/>
      <c r="AU5" s="697"/>
      <c r="AV5" s="697"/>
      <c r="AW5" s="697"/>
      <c r="AX5" s="697"/>
      <c r="AY5" s="698"/>
    </row>
    <row r="6" spans="1:51" ht="23.25" customHeight="1" x14ac:dyDescent="0.2">
      <c r="A6" s="725"/>
      <c r="B6" s="727"/>
      <c r="C6" s="729"/>
      <c r="D6" s="702" t="s">
        <v>392</v>
      </c>
      <c r="E6" s="703" t="s">
        <v>393</v>
      </c>
      <c r="F6" s="703"/>
      <c r="G6" s="703"/>
      <c r="H6" s="703"/>
      <c r="I6" s="704"/>
      <c r="J6" s="702" t="s">
        <v>392</v>
      </c>
      <c r="K6" s="703" t="s">
        <v>393</v>
      </c>
      <c r="L6" s="703"/>
      <c r="M6" s="703"/>
      <c r="N6" s="703"/>
      <c r="O6" s="704"/>
      <c r="P6" s="702" t="s">
        <v>392</v>
      </c>
      <c r="Q6" s="703" t="s">
        <v>393</v>
      </c>
      <c r="R6" s="703"/>
      <c r="S6" s="703"/>
      <c r="T6" s="703"/>
      <c r="U6" s="704"/>
      <c r="V6" s="702" t="s">
        <v>392</v>
      </c>
      <c r="W6" s="703" t="s">
        <v>393</v>
      </c>
      <c r="X6" s="703"/>
      <c r="Y6" s="703"/>
      <c r="Z6" s="703"/>
      <c r="AA6" s="704"/>
      <c r="AB6" s="702" t="s">
        <v>392</v>
      </c>
      <c r="AC6" s="703" t="s">
        <v>393</v>
      </c>
      <c r="AD6" s="703"/>
      <c r="AE6" s="703"/>
      <c r="AF6" s="703"/>
      <c r="AG6" s="704"/>
      <c r="AH6" s="702" t="s">
        <v>392</v>
      </c>
      <c r="AI6" s="703" t="s">
        <v>393</v>
      </c>
      <c r="AJ6" s="703"/>
      <c r="AK6" s="703"/>
      <c r="AL6" s="703"/>
      <c r="AM6" s="704"/>
      <c r="AN6" s="702" t="s">
        <v>392</v>
      </c>
      <c r="AO6" s="703" t="s">
        <v>393</v>
      </c>
      <c r="AP6" s="703"/>
      <c r="AQ6" s="703"/>
      <c r="AR6" s="703"/>
      <c r="AS6" s="704"/>
      <c r="AT6" s="702" t="s">
        <v>392</v>
      </c>
      <c r="AU6" s="703" t="s">
        <v>393</v>
      </c>
      <c r="AV6" s="703"/>
      <c r="AW6" s="703"/>
      <c r="AX6" s="703"/>
      <c r="AY6" s="704"/>
    </row>
    <row r="7" spans="1:51" ht="58.5" customHeight="1" thickBot="1" x14ac:dyDescent="0.25">
      <c r="A7" s="726"/>
      <c r="B7" s="697"/>
      <c r="C7" s="730"/>
      <c r="D7" s="702"/>
      <c r="E7" s="171" t="s">
        <v>394</v>
      </c>
      <c r="F7" s="90" t="s">
        <v>395</v>
      </c>
      <c r="G7" s="90" t="s">
        <v>396</v>
      </c>
      <c r="H7" s="90" t="s">
        <v>397</v>
      </c>
      <c r="I7" s="172" t="s">
        <v>398</v>
      </c>
      <c r="J7" s="702"/>
      <c r="K7" s="171" t="s">
        <v>394</v>
      </c>
      <c r="L7" s="90" t="s">
        <v>395</v>
      </c>
      <c r="M7" s="90" t="s">
        <v>396</v>
      </c>
      <c r="N7" s="90" t="s">
        <v>397</v>
      </c>
      <c r="O7" s="172" t="s">
        <v>398</v>
      </c>
      <c r="P7" s="702"/>
      <c r="Q7" s="171" t="s">
        <v>394</v>
      </c>
      <c r="R7" s="90" t="s">
        <v>395</v>
      </c>
      <c r="S7" s="90" t="s">
        <v>396</v>
      </c>
      <c r="T7" s="90" t="s">
        <v>397</v>
      </c>
      <c r="U7" s="172" t="s">
        <v>398</v>
      </c>
      <c r="V7" s="702"/>
      <c r="W7" s="171" t="s">
        <v>394</v>
      </c>
      <c r="X7" s="90" t="s">
        <v>395</v>
      </c>
      <c r="Y7" s="90" t="s">
        <v>396</v>
      </c>
      <c r="Z7" s="90" t="s">
        <v>397</v>
      </c>
      <c r="AA7" s="172" t="s">
        <v>398</v>
      </c>
      <c r="AB7" s="702"/>
      <c r="AC7" s="171" t="s">
        <v>394</v>
      </c>
      <c r="AD7" s="90" t="s">
        <v>395</v>
      </c>
      <c r="AE7" s="90" t="s">
        <v>396</v>
      </c>
      <c r="AF7" s="90" t="s">
        <v>397</v>
      </c>
      <c r="AG7" s="172" t="s">
        <v>398</v>
      </c>
      <c r="AH7" s="702"/>
      <c r="AI7" s="171" t="s">
        <v>394</v>
      </c>
      <c r="AJ7" s="90" t="s">
        <v>395</v>
      </c>
      <c r="AK7" s="90" t="s">
        <v>396</v>
      </c>
      <c r="AL7" s="90" t="s">
        <v>397</v>
      </c>
      <c r="AM7" s="172" t="s">
        <v>398</v>
      </c>
      <c r="AN7" s="702"/>
      <c r="AO7" s="171" t="s">
        <v>394</v>
      </c>
      <c r="AP7" s="90" t="s">
        <v>395</v>
      </c>
      <c r="AQ7" s="90" t="s">
        <v>396</v>
      </c>
      <c r="AR7" s="90" t="s">
        <v>397</v>
      </c>
      <c r="AS7" s="172" t="s">
        <v>398</v>
      </c>
      <c r="AT7" s="702"/>
      <c r="AU7" s="171" t="s">
        <v>394</v>
      </c>
      <c r="AV7" s="90" t="s">
        <v>395</v>
      </c>
      <c r="AW7" s="90" t="s">
        <v>396</v>
      </c>
      <c r="AX7" s="90" t="s">
        <v>397</v>
      </c>
      <c r="AY7" s="172" t="s">
        <v>398</v>
      </c>
    </row>
    <row r="8" spans="1:51" x14ac:dyDescent="0.2">
      <c r="A8" s="173"/>
      <c r="B8" s="174" t="s">
        <v>377</v>
      </c>
      <c r="C8" s="175"/>
      <c r="D8" s="176">
        <f>E8+F8+G8+H8+I8</f>
        <v>19</v>
      </c>
      <c r="E8" s="157">
        <f>SUM(E9:E12)</f>
        <v>7</v>
      </c>
      <c r="F8" s="157">
        <f>SUM(F9:F12)</f>
        <v>1</v>
      </c>
      <c r="G8" s="157">
        <f>SUM(G9:G12)</f>
        <v>0</v>
      </c>
      <c r="H8" s="157">
        <f>SUM(H9:H12)</f>
        <v>2</v>
      </c>
      <c r="I8" s="177">
        <f>SUM(I9:I12)</f>
        <v>9</v>
      </c>
      <c r="J8" s="176">
        <f>K8+L8+M8+N8+O8</f>
        <v>410</v>
      </c>
      <c r="K8" s="157">
        <f>SUM(K9:K12)</f>
        <v>109</v>
      </c>
      <c r="L8" s="157">
        <f>SUM(L9:L12)</f>
        <v>3</v>
      </c>
      <c r="M8" s="157">
        <f>SUM(M9:M12)</f>
        <v>12</v>
      </c>
      <c r="N8" s="157">
        <f>SUM(N9:N12)</f>
        <v>208</v>
      </c>
      <c r="O8" s="177">
        <f>SUM(O9:O12)</f>
        <v>78</v>
      </c>
      <c r="P8" s="176">
        <f>Q8+R8+S8+T8+U8</f>
        <v>429</v>
      </c>
      <c r="Q8" s="157">
        <f>SUM(Q9:Q12)</f>
        <v>116</v>
      </c>
      <c r="R8" s="157">
        <f>SUM(R9:R12)</f>
        <v>4</v>
      </c>
      <c r="S8" s="157">
        <f>SUM(S9:S12)</f>
        <v>12</v>
      </c>
      <c r="T8" s="157">
        <f>SUM(T9:T12)</f>
        <v>210</v>
      </c>
      <c r="U8" s="177">
        <f>SUM(U9:U12)</f>
        <v>87</v>
      </c>
      <c r="V8" s="176">
        <f>W8+X8+Y8+Z8+AA8</f>
        <v>413</v>
      </c>
      <c r="W8" s="157">
        <f>SUM(W9:W12)</f>
        <v>112</v>
      </c>
      <c r="X8" s="157">
        <f>SUM(X9:X12)</f>
        <v>3</v>
      </c>
      <c r="Y8" s="157">
        <f>SUM(Y9:Y12)</f>
        <v>11</v>
      </c>
      <c r="Z8" s="157">
        <f>SUM(Z9:Z12)</f>
        <v>209</v>
      </c>
      <c r="AA8" s="177">
        <f>SUM(AA9:AA12)</f>
        <v>78</v>
      </c>
      <c r="AB8" s="176">
        <f>AC8+AD8+AE8+AF8+AG8</f>
        <v>313</v>
      </c>
      <c r="AC8" s="157">
        <f>SUM(AC9:AC12)</f>
        <v>31</v>
      </c>
      <c r="AD8" s="157">
        <f>SUM(AD9:AD12)</f>
        <v>2</v>
      </c>
      <c r="AE8" s="157">
        <f>SUM(AE9:AE12)</f>
        <v>11</v>
      </c>
      <c r="AF8" s="157">
        <f>SUM(AF9:AF12)</f>
        <v>191</v>
      </c>
      <c r="AG8" s="177">
        <f>SUM(AG9:AG12)</f>
        <v>78</v>
      </c>
      <c r="AH8" s="176">
        <f>AI8+AJ8+AK8+AL8+AM8</f>
        <v>100</v>
      </c>
      <c r="AI8" s="157">
        <f>SUM(AI9:AI12)</f>
        <v>81</v>
      </c>
      <c r="AJ8" s="157">
        <f>SUM(AJ9:AJ12)</f>
        <v>1</v>
      </c>
      <c r="AK8" s="157">
        <f>SUM(AK9:AK12)</f>
        <v>0</v>
      </c>
      <c r="AL8" s="157">
        <f>SUM(AL9:AL12)</f>
        <v>18</v>
      </c>
      <c r="AM8" s="177">
        <f>SUM(AM9:AM12)</f>
        <v>0</v>
      </c>
      <c r="AN8" s="176">
        <f>AO8+AP8+AQ8+AR8+AS8</f>
        <v>388</v>
      </c>
      <c r="AO8" s="157">
        <f>SUM(AO9:AO12)</f>
        <v>102</v>
      </c>
      <c r="AP8" s="157">
        <f>SUM(AP9:AP12)</f>
        <v>1</v>
      </c>
      <c r="AQ8" s="157">
        <f>SUM(AQ9:AQ12)</f>
        <v>11</v>
      </c>
      <c r="AR8" s="157">
        <f>SUM(AR9:AR12)</f>
        <v>209</v>
      </c>
      <c r="AS8" s="177">
        <f>SUM(AS9:AS12)</f>
        <v>65</v>
      </c>
      <c r="AT8" s="176">
        <f>AU8+AV8+AW8+AX8+AY8</f>
        <v>16</v>
      </c>
      <c r="AU8" s="157">
        <f>SUM(AU9:AU12)</f>
        <v>4</v>
      </c>
      <c r="AV8" s="157">
        <f>SUM(AV9:AV12)</f>
        <v>1</v>
      </c>
      <c r="AW8" s="157">
        <f>SUM(AW9:AW12)</f>
        <v>1</v>
      </c>
      <c r="AX8" s="157">
        <f>SUM(AX9:AX12)</f>
        <v>1</v>
      </c>
      <c r="AY8" s="177">
        <f>SUM(AY9:AY12)</f>
        <v>9</v>
      </c>
    </row>
    <row r="9" spans="1:51" ht="34.5" customHeight="1" x14ac:dyDescent="0.2">
      <c r="A9" s="154">
        <v>1</v>
      </c>
      <c r="B9" s="524" t="s">
        <v>608</v>
      </c>
      <c r="C9" s="154">
        <v>14</v>
      </c>
      <c r="D9" s="176">
        <f t="shared" ref="D9:D12" si="0">E9+F9+G9+H9+I9</f>
        <v>0</v>
      </c>
      <c r="E9" s="179">
        <v>0</v>
      </c>
      <c r="F9" s="92">
        <v>0</v>
      </c>
      <c r="G9" s="92">
        <v>0</v>
      </c>
      <c r="H9" s="92">
        <v>0</v>
      </c>
      <c r="I9" s="159">
        <v>0</v>
      </c>
      <c r="J9" s="176">
        <f t="shared" ref="J9:J12" si="1">K9+L9+M9+N9+O9</f>
        <v>53</v>
      </c>
      <c r="K9" s="180">
        <v>15</v>
      </c>
      <c r="L9" s="92">
        <v>0</v>
      </c>
      <c r="M9" s="92">
        <v>0</v>
      </c>
      <c r="N9" s="92">
        <v>37</v>
      </c>
      <c r="O9" s="159">
        <v>1</v>
      </c>
      <c r="P9" s="176">
        <f>Q9+R9+S9+T9+U9</f>
        <v>53</v>
      </c>
      <c r="Q9" s="156">
        <f>E9+K9</f>
        <v>15</v>
      </c>
      <c r="R9" s="156">
        <f t="shared" ref="R9:U12" si="2">F9+L9</f>
        <v>0</v>
      </c>
      <c r="S9" s="156">
        <f t="shared" si="2"/>
        <v>0</v>
      </c>
      <c r="T9" s="156">
        <f t="shared" si="2"/>
        <v>37</v>
      </c>
      <c r="U9" s="158">
        <f t="shared" si="2"/>
        <v>1</v>
      </c>
      <c r="V9" s="176">
        <f t="shared" ref="V9:V12" si="3">W9+X9+Y9+Z9+AA9</f>
        <v>53</v>
      </c>
      <c r="W9" s="156">
        <f>AC9+AI9</f>
        <v>15</v>
      </c>
      <c r="X9" s="156">
        <f>AD9+AJ9</f>
        <v>0</v>
      </c>
      <c r="Y9" s="156">
        <f>AE9+AK9</f>
        <v>0</v>
      </c>
      <c r="Z9" s="156">
        <f>AF9+AL9</f>
        <v>37</v>
      </c>
      <c r="AA9" s="158">
        <f>AG9+AM9</f>
        <v>1</v>
      </c>
      <c r="AB9" s="176">
        <f t="shared" ref="AB9:AB12" si="4">AC9+AD9+AE9+AF9+AG9</f>
        <v>45</v>
      </c>
      <c r="AC9" s="92">
        <v>7</v>
      </c>
      <c r="AD9" s="92">
        <v>0</v>
      </c>
      <c r="AE9" s="92">
        <v>0</v>
      </c>
      <c r="AF9" s="92">
        <v>37</v>
      </c>
      <c r="AG9" s="159">
        <v>1</v>
      </c>
      <c r="AH9" s="176">
        <f t="shared" ref="AH9:AH12" si="5">AI9+AJ9+AK9+AL9+AM9</f>
        <v>8</v>
      </c>
      <c r="AI9" s="92">
        <v>8</v>
      </c>
      <c r="AJ9" s="92">
        <v>0</v>
      </c>
      <c r="AK9" s="92">
        <v>0</v>
      </c>
      <c r="AL9" s="92">
        <v>0</v>
      </c>
      <c r="AM9" s="159">
        <v>0</v>
      </c>
      <c r="AN9" s="176">
        <f t="shared" ref="AN9:AN12" si="6">AO9+AP9+AQ9+AR9+AS9</f>
        <v>53</v>
      </c>
      <c r="AO9" s="92">
        <v>15</v>
      </c>
      <c r="AP9" s="92">
        <v>0</v>
      </c>
      <c r="AQ9" s="92">
        <v>0</v>
      </c>
      <c r="AR9" s="92">
        <v>37</v>
      </c>
      <c r="AS9" s="159">
        <v>1</v>
      </c>
      <c r="AT9" s="176">
        <f t="shared" ref="AT9:AT12" si="7">AU9+AV9+AW9+AX9+AY9</f>
        <v>0</v>
      </c>
      <c r="AU9" s="156">
        <f>Q9-W9</f>
        <v>0</v>
      </c>
      <c r="AV9" s="156">
        <f>R9-X9</f>
        <v>0</v>
      </c>
      <c r="AW9" s="156">
        <f>S9-Y9</f>
        <v>0</v>
      </c>
      <c r="AX9" s="156">
        <f>T9-Z9</f>
        <v>0</v>
      </c>
      <c r="AY9" s="158">
        <f>U9-AA9</f>
        <v>0</v>
      </c>
    </row>
    <row r="10" spans="1:51" ht="37.5" customHeight="1" x14ac:dyDescent="0.2">
      <c r="A10" s="154">
        <v>2</v>
      </c>
      <c r="B10" s="524" t="s">
        <v>609</v>
      </c>
      <c r="C10" s="154">
        <v>22</v>
      </c>
      <c r="D10" s="176">
        <f t="shared" si="0"/>
        <v>12</v>
      </c>
      <c r="E10" s="179">
        <v>5</v>
      </c>
      <c r="F10" s="92">
        <v>0</v>
      </c>
      <c r="G10" s="92">
        <v>0</v>
      </c>
      <c r="H10" s="92">
        <v>1</v>
      </c>
      <c r="I10" s="159">
        <v>6</v>
      </c>
      <c r="J10" s="176">
        <f t="shared" si="1"/>
        <v>171</v>
      </c>
      <c r="K10" s="180">
        <v>47</v>
      </c>
      <c r="L10" s="92">
        <v>2</v>
      </c>
      <c r="M10" s="92">
        <v>5</v>
      </c>
      <c r="N10" s="92">
        <v>79</v>
      </c>
      <c r="O10" s="159">
        <v>38</v>
      </c>
      <c r="P10" s="176">
        <f t="shared" ref="P10:P12" si="8">Q10+R10+S10+T10+U10</f>
        <v>183</v>
      </c>
      <c r="Q10" s="156">
        <f t="shared" ref="Q10:Q12" si="9">E10+K10</f>
        <v>52</v>
      </c>
      <c r="R10" s="156">
        <f t="shared" si="2"/>
        <v>2</v>
      </c>
      <c r="S10" s="156">
        <f t="shared" si="2"/>
        <v>5</v>
      </c>
      <c r="T10" s="156">
        <f t="shared" si="2"/>
        <v>80</v>
      </c>
      <c r="U10" s="158">
        <f t="shared" si="2"/>
        <v>44</v>
      </c>
      <c r="V10" s="176">
        <f t="shared" si="3"/>
        <v>173</v>
      </c>
      <c r="W10" s="156">
        <f>AC10+AI10</f>
        <v>49</v>
      </c>
      <c r="X10" s="156">
        <f t="shared" ref="W10:AA12" si="10">AD10+AJ10</f>
        <v>1</v>
      </c>
      <c r="Y10" s="156">
        <f t="shared" si="10"/>
        <v>5</v>
      </c>
      <c r="Z10" s="156">
        <f t="shared" si="10"/>
        <v>80</v>
      </c>
      <c r="AA10" s="158">
        <f t="shared" si="10"/>
        <v>38</v>
      </c>
      <c r="AB10" s="176">
        <f t="shared" si="4"/>
        <v>131</v>
      </c>
      <c r="AC10" s="92">
        <v>14</v>
      </c>
      <c r="AD10" s="92">
        <v>1</v>
      </c>
      <c r="AE10" s="92">
        <v>5</v>
      </c>
      <c r="AF10" s="92">
        <v>73</v>
      </c>
      <c r="AG10" s="159">
        <v>38</v>
      </c>
      <c r="AH10" s="176">
        <f t="shared" si="5"/>
        <v>42</v>
      </c>
      <c r="AI10" s="92">
        <v>35</v>
      </c>
      <c r="AJ10" s="92">
        <v>0</v>
      </c>
      <c r="AK10" s="92">
        <v>0</v>
      </c>
      <c r="AL10" s="92">
        <v>7</v>
      </c>
      <c r="AM10" s="159">
        <v>0</v>
      </c>
      <c r="AN10" s="176">
        <f t="shared" si="6"/>
        <v>159</v>
      </c>
      <c r="AO10" s="92">
        <v>43</v>
      </c>
      <c r="AP10" s="92">
        <v>0</v>
      </c>
      <c r="AQ10" s="92">
        <v>5</v>
      </c>
      <c r="AR10" s="92">
        <v>80</v>
      </c>
      <c r="AS10" s="159">
        <v>31</v>
      </c>
      <c r="AT10" s="176">
        <f t="shared" si="7"/>
        <v>10</v>
      </c>
      <c r="AU10" s="156">
        <f t="shared" ref="AU10:AY12" si="11">Q10-W10</f>
        <v>3</v>
      </c>
      <c r="AV10" s="156">
        <f t="shared" si="11"/>
        <v>1</v>
      </c>
      <c r="AW10" s="156">
        <f t="shared" si="11"/>
        <v>0</v>
      </c>
      <c r="AX10" s="156">
        <f t="shared" si="11"/>
        <v>0</v>
      </c>
      <c r="AY10" s="158">
        <f t="shared" si="11"/>
        <v>6</v>
      </c>
    </row>
    <row r="11" spans="1:51" ht="34.5" customHeight="1" x14ac:dyDescent="0.2">
      <c r="A11" s="154">
        <v>3</v>
      </c>
      <c r="B11" s="524" t="s">
        <v>610</v>
      </c>
      <c r="C11" s="154">
        <v>9</v>
      </c>
      <c r="D11" s="176">
        <f t="shared" si="0"/>
        <v>7</v>
      </c>
      <c r="E11" s="179">
        <v>2</v>
      </c>
      <c r="F11" s="92">
        <v>1</v>
      </c>
      <c r="G11" s="92">
        <v>0</v>
      </c>
      <c r="H11" s="92">
        <v>1</v>
      </c>
      <c r="I11" s="159">
        <v>3</v>
      </c>
      <c r="J11" s="176">
        <f t="shared" si="1"/>
        <v>150</v>
      </c>
      <c r="K11" s="180">
        <v>43</v>
      </c>
      <c r="L11" s="92">
        <v>1</v>
      </c>
      <c r="M11" s="92">
        <v>7</v>
      </c>
      <c r="N11" s="92">
        <v>63</v>
      </c>
      <c r="O11" s="159">
        <v>36</v>
      </c>
      <c r="P11" s="176">
        <f t="shared" si="8"/>
        <v>157</v>
      </c>
      <c r="Q11" s="156">
        <f t="shared" si="9"/>
        <v>45</v>
      </c>
      <c r="R11" s="156">
        <f t="shared" si="2"/>
        <v>2</v>
      </c>
      <c r="S11" s="156">
        <f t="shared" si="2"/>
        <v>7</v>
      </c>
      <c r="T11" s="156">
        <f t="shared" si="2"/>
        <v>64</v>
      </c>
      <c r="U11" s="158">
        <f t="shared" si="2"/>
        <v>39</v>
      </c>
      <c r="V11" s="176">
        <f>W11+X11+Y11+Z11+AA11</f>
        <v>151</v>
      </c>
      <c r="W11" s="156">
        <f t="shared" si="10"/>
        <v>44</v>
      </c>
      <c r="X11" s="156">
        <f t="shared" si="10"/>
        <v>2</v>
      </c>
      <c r="Y11" s="156">
        <f t="shared" si="10"/>
        <v>6</v>
      </c>
      <c r="Z11" s="156">
        <f t="shared" si="10"/>
        <v>63</v>
      </c>
      <c r="AA11" s="158">
        <f t="shared" si="10"/>
        <v>36</v>
      </c>
      <c r="AB11" s="176">
        <f>AC11+AD11+AE11+AF11+AG11</f>
        <v>109</v>
      </c>
      <c r="AC11" s="92">
        <v>10</v>
      </c>
      <c r="AD11" s="92">
        <v>1</v>
      </c>
      <c r="AE11" s="92">
        <v>6</v>
      </c>
      <c r="AF11" s="92">
        <v>56</v>
      </c>
      <c r="AG11" s="159">
        <v>36</v>
      </c>
      <c r="AH11" s="176">
        <f t="shared" si="5"/>
        <v>42</v>
      </c>
      <c r="AI11" s="92">
        <v>34</v>
      </c>
      <c r="AJ11" s="92">
        <v>1</v>
      </c>
      <c r="AK11" s="92">
        <v>0</v>
      </c>
      <c r="AL11" s="92">
        <v>7</v>
      </c>
      <c r="AM11" s="159">
        <v>0</v>
      </c>
      <c r="AN11" s="176">
        <f t="shared" si="6"/>
        <v>140</v>
      </c>
      <c r="AO11" s="92">
        <v>40</v>
      </c>
      <c r="AP11" s="92">
        <v>1</v>
      </c>
      <c r="AQ11" s="92">
        <v>6</v>
      </c>
      <c r="AR11" s="92">
        <v>63</v>
      </c>
      <c r="AS11" s="159">
        <v>30</v>
      </c>
      <c r="AT11" s="176">
        <f t="shared" si="7"/>
        <v>6</v>
      </c>
      <c r="AU11" s="156">
        <f t="shared" si="11"/>
        <v>1</v>
      </c>
      <c r="AV11" s="156">
        <f t="shared" si="11"/>
        <v>0</v>
      </c>
      <c r="AW11" s="156">
        <f t="shared" si="11"/>
        <v>1</v>
      </c>
      <c r="AX11" s="156">
        <f t="shared" si="11"/>
        <v>1</v>
      </c>
      <c r="AY11" s="158">
        <f t="shared" si="11"/>
        <v>3</v>
      </c>
    </row>
    <row r="12" spans="1:51" ht="25.5" x14ac:dyDescent="0.2">
      <c r="A12" s="154">
        <v>4</v>
      </c>
      <c r="B12" s="524" t="s">
        <v>611</v>
      </c>
      <c r="C12" s="154">
        <v>11</v>
      </c>
      <c r="D12" s="176">
        <f t="shared" si="0"/>
        <v>0</v>
      </c>
      <c r="E12" s="179">
        <v>0</v>
      </c>
      <c r="F12" s="92">
        <v>0</v>
      </c>
      <c r="G12" s="92">
        <v>0</v>
      </c>
      <c r="H12" s="92">
        <v>0</v>
      </c>
      <c r="I12" s="159">
        <v>0</v>
      </c>
      <c r="J12" s="176">
        <f t="shared" si="1"/>
        <v>36</v>
      </c>
      <c r="K12" s="180">
        <v>4</v>
      </c>
      <c r="L12" s="92">
        <v>0</v>
      </c>
      <c r="M12" s="92">
        <v>0</v>
      </c>
      <c r="N12" s="92">
        <v>29</v>
      </c>
      <c r="O12" s="159">
        <v>3</v>
      </c>
      <c r="P12" s="176">
        <f t="shared" si="8"/>
        <v>36</v>
      </c>
      <c r="Q12" s="156">
        <f t="shared" si="9"/>
        <v>4</v>
      </c>
      <c r="R12" s="156">
        <f t="shared" si="2"/>
        <v>0</v>
      </c>
      <c r="S12" s="156">
        <f t="shared" si="2"/>
        <v>0</v>
      </c>
      <c r="T12" s="156">
        <f t="shared" si="2"/>
        <v>29</v>
      </c>
      <c r="U12" s="158">
        <f t="shared" si="2"/>
        <v>3</v>
      </c>
      <c r="V12" s="176">
        <f t="shared" si="3"/>
        <v>36</v>
      </c>
      <c r="W12" s="156">
        <f t="shared" si="10"/>
        <v>4</v>
      </c>
      <c r="X12" s="156">
        <f t="shared" si="10"/>
        <v>0</v>
      </c>
      <c r="Y12" s="156">
        <f t="shared" si="10"/>
        <v>0</v>
      </c>
      <c r="Z12" s="156">
        <f t="shared" si="10"/>
        <v>29</v>
      </c>
      <c r="AA12" s="158">
        <f t="shared" si="10"/>
        <v>3</v>
      </c>
      <c r="AB12" s="176">
        <f t="shared" si="4"/>
        <v>28</v>
      </c>
      <c r="AC12" s="92">
        <v>0</v>
      </c>
      <c r="AD12" s="92">
        <v>0</v>
      </c>
      <c r="AE12" s="92">
        <v>0</v>
      </c>
      <c r="AF12" s="92">
        <v>25</v>
      </c>
      <c r="AG12" s="159">
        <v>3</v>
      </c>
      <c r="AH12" s="176">
        <f t="shared" si="5"/>
        <v>8</v>
      </c>
      <c r="AI12" s="92">
        <v>4</v>
      </c>
      <c r="AJ12" s="92">
        <v>0</v>
      </c>
      <c r="AK12" s="92">
        <v>0</v>
      </c>
      <c r="AL12" s="92">
        <v>4</v>
      </c>
      <c r="AM12" s="159">
        <v>0</v>
      </c>
      <c r="AN12" s="176">
        <f t="shared" si="6"/>
        <v>36</v>
      </c>
      <c r="AO12" s="92">
        <v>4</v>
      </c>
      <c r="AP12" s="92">
        <v>0</v>
      </c>
      <c r="AQ12" s="92">
        <v>0</v>
      </c>
      <c r="AR12" s="92">
        <v>29</v>
      </c>
      <c r="AS12" s="159">
        <v>3</v>
      </c>
      <c r="AT12" s="176">
        <f t="shared" si="7"/>
        <v>0</v>
      </c>
      <c r="AU12" s="156">
        <f t="shared" si="11"/>
        <v>0</v>
      </c>
      <c r="AV12" s="156">
        <f t="shared" si="11"/>
        <v>0</v>
      </c>
      <c r="AW12" s="156">
        <f t="shared" si="11"/>
        <v>0</v>
      </c>
      <c r="AX12" s="156">
        <f t="shared" si="11"/>
        <v>0</v>
      </c>
      <c r="AY12" s="158">
        <f t="shared" si="11"/>
        <v>0</v>
      </c>
    </row>
    <row r="14" spans="1:51" ht="12.75" customHeight="1" x14ac:dyDescent="0.2">
      <c r="AN14" s="710" t="s">
        <v>61</v>
      </c>
      <c r="AO14" s="710"/>
      <c r="AP14" s="710"/>
      <c r="AQ14" s="710"/>
      <c r="AR14" s="710"/>
      <c r="AS14" s="710"/>
      <c r="AT14" s="710"/>
      <c r="AU14" s="710"/>
      <c r="AV14" s="710"/>
    </row>
    <row r="16" spans="1:51" ht="16.5" x14ac:dyDescent="0.25">
      <c r="AB16" s="160" t="s">
        <v>603</v>
      </c>
      <c r="AG16" s="161" t="s">
        <v>176</v>
      </c>
      <c r="AH16" s="162"/>
      <c r="AI16" s="162"/>
      <c r="AJ16" s="163"/>
      <c r="AK16" s="163"/>
      <c r="AL16" s="163"/>
      <c r="AM16" s="163"/>
      <c r="AN16" s="164" t="s">
        <v>627</v>
      </c>
      <c r="AO16" s="166"/>
    </row>
    <row r="17" spans="28:41" ht="16.5" x14ac:dyDescent="0.25">
      <c r="AB17" s="167"/>
      <c r="AF17" s="525" t="s">
        <v>612</v>
      </c>
      <c r="AG17" s="161"/>
      <c r="AH17" s="162"/>
      <c r="AI17" s="162"/>
      <c r="AJ17" s="163"/>
      <c r="AK17" s="163"/>
      <c r="AL17" s="163"/>
      <c r="AM17" s="163"/>
      <c r="AN17" s="521" t="s">
        <v>628</v>
      </c>
      <c r="AO17" s="166"/>
    </row>
    <row r="18" spans="28:41" x14ac:dyDescent="0.2">
      <c r="AB18" s="88"/>
      <c r="AF18" t="s">
        <v>607</v>
      </c>
      <c r="AG18" s="7"/>
      <c r="AH18" s="88"/>
      <c r="AI18" s="88"/>
      <c r="AJ18" s="88"/>
      <c r="AK18" s="88"/>
      <c r="AL18" s="88"/>
      <c r="AM18" s="88"/>
      <c r="AN18" s="7" t="s">
        <v>596</v>
      </c>
      <c r="AO18" s="88"/>
    </row>
    <row r="19" spans="28:41" x14ac:dyDescent="0.2">
      <c r="AN19" s="522"/>
    </row>
  </sheetData>
  <mergeCells count="31">
    <mergeCell ref="A4:A7"/>
    <mergeCell ref="B4:B7"/>
    <mergeCell ref="C4:C7"/>
    <mergeCell ref="D4:I5"/>
    <mergeCell ref="J4:O5"/>
    <mergeCell ref="D6:D7"/>
    <mergeCell ref="E6:I6"/>
    <mergeCell ref="J6:J7"/>
    <mergeCell ref="K6:O6"/>
    <mergeCell ref="S1:T2"/>
    <mergeCell ref="P6:P7"/>
    <mergeCell ref="Q6:U6"/>
    <mergeCell ref="P4:U5"/>
    <mergeCell ref="V4:AA5"/>
    <mergeCell ref="V6:V7"/>
    <mergeCell ref="W6:AA6"/>
    <mergeCell ref="AN14:AV14"/>
    <mergeCell ref="AH6:AH7"/>
    <mergeCell ref="AI6:AM6"/>
    <mergeCell ref="AN6:AN7"/>
    <mergeCell ref="AO6:AS6"/>
    <mergeCell ref="AT6:AT7"/>
    <mergeCell ref="AU6:AY6"/>
    <mergeCell ref="AN4:AS4"/>
    <mergeCell ref="AT4:AY5"/>
    <mergeCell ref="AN5:AS5"/>
    <mergeCell ref="AB6:AB7"/>
    <mergeCell ref="AC6:AG6"/>
    <mergeCell ref="AH5:AM5"/>
    <mergeCell ref="AB5:AG5"/>
    <mergeCell ref="AB4:AM4"/>
  </mergeCells>
  <conditionalFormatting sqref="U31">
    <cfRule type="cellIs" priority="1" operator="notEqual">
      <formula>$AT$8</formula>
    </cfRule>
  </conditionalFormatting>
  <pageMargins left="0.7" right="0.7" top="0.75" bottom="0.75" header="0.3" footer="0.3"/>
  <pageSetup paperSize="9" scale="12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BH59"/>
  <sheetViews>
    <sheetView zoomScale="70" zoomScaleNormal="70" workbookViewId="0"/>
  </sheetViews>
  <sheetFormatPr defaultRowHeight="12.75" x14ac:dyDescent="0.2"/>
  <cols>
    <col min="1" max="1" width="5.5703125" bestFit="1" customWidth="1"/>
    <col min="2" max="2" width="23.7109375" customWidth="1"/>
    <col min="3" max="3" width="7.7109375" customWidth="1"/>
    <col min="4" max="23" width="4.7109375" customWidth="1"/>
    <col min="24" max="24" width="7.7109375" customWidth="1"/>
    <col min="25" max="43" width="4.7109375" customWidth="1"/>
    <col min="44" max="44" width="35.7109375" customWidth="1"/>
    <col min="45" max="45" width="14.28515625" customWidth="1"/>
    <col min="46" max="50" width="4.7109375" customWidth="1"/>
    <col min="51" max="51" width="5.140625" customWidth="1"/>
    <col min="52" max="52" width="7.7109375" customWidth="1"/>
    <col min="53" max="58" width="4.7109375" customWidth="1"/>
  </cols>
  <sheetData>
    <row r="1" spans="1:60" ht="65.25" customHeight="1" x14ac:dyDescent="0.2">
      <c r="B1" s="153" t="s">
        <v>362</v>
      </c>
      <c r="C1" s="151"/>
      <c r="X1" s="151"/>
      <c r="AS1" s="151"/>
      <c r="AZ1" s="151"/>
    </row>
    <row r="2" spans="1:60" s="65" customFormat="1" ht="30" customHeight="1" x14ac:dyDescent="0.2">
      <c r="B2" s="247"/>
      <c r="C2" s="727" t="s">
        <v>602</v>
      </c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  <c r="O2" s="727"/>
      <c r="P2" s="727"/>
      <c r="Q2" s="727"/>
      <c r="R2" s="727"/>
      <c r="S2" s="727"/>
      <c r="T2" s="727"/>
      <c r="U2" s="727"/>
      <c r="V2" s="727"/>
      <c r="W2" s="727"/>
      <c r="X2" s="247"/>
      <c r="Y2" s="247"/>
      <c r="Z2" s="247"/>
      <c r="AA2" s="247"/>
      <c r="AB2" s="762" t="s">
        <v>419</v>
      </c>
      <c r="AC2" s="762"/>
      <c r="AD2" s="762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</row>
    <row r="3" spans="1:60" ht="13.5" thickBot="1" x14ac:dyDescent="0.25">
      <c r="B3" s="248"/>
      <c r="C3" s="249"/>
      <c r="D3" s="249"/>
      <c r="E3" s="249"/>
      <c r="F3" s="249"/>
      <c r="G3" s="249"/>
      <c r="H3" s="249"/>
      <c r="I3" s="151" t="s">
        <v>462</v>
      </c>
      <c r="J3" s="151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</row>
    <row r="4" spans="1:60" ht="20.25" customHeight="1" thickBot="1" x14ac:dyDescent="0.25">
      <c r="A4" s="739" t="s">
        <v>399</v>
      </c>
      <c r="B4" s="741" t="s">
        <v>463</v>
      </c>
      <c r="C4" s="744" t="s">
        <v>427</v>
      </c>
      <c r="D4" s="745"/>
      <c r="E4" s="745"/>
      <c r="F4" s="745"/>
      <c r="G4" s="745"/>
      <c r="H4" s="745"/>
      <c r="I4" s="745"/>
      <c r="J4" s="745"/>
      <c r="K4" s="745"/>
      <c r="L4" s="745"/>
      <c r="M4" s="745"/>
      <c r="N4" s="745"/>
      <c r="O4" s="745"/>
      <c r="P4" s="745"/>
      <c r="Q4" s="745"/>
      <c r="R4" s="745"/>
      <c r="S4" s="745"/>
      <c r="T4" s="745"/>
      <c r="U4" s="745"/>
      <c r="V4" s="745"/>
      <c r="W4" s="746"/>
      <c r="X4" s="744" t="s">
        <v>427</v>
      </c>
      <c r="Y4" s="745"/>
      <c r="Z4" s="745"/>
      <c r="AA4" s="745"/>
      <c r="AB4" s="745"/>
      <c r="AC4" s="745"/>
      <c r="AD4" s="745"/>
      <c r="AE4" s="745"/>
      <c r="AF4" s="745"/>
      <c r="AG4" s="745"/>
      <c r="AH4" s="745"/>
      <c r="AI4" s="745"/>
      <c r="AJ4" s="745"/>
      <c r="AK4" s="745"/>
      <c r="AL4" s="745"/>
      <c r="AM4" s="745"/>
      <c r="AN4" s="745"/>
      <c r="AO4" s="745"/>
      <c r="AP4" s="745"/>
      <c r="AQ4" s="745"/>
      <c r="AR4" s="746"/>
      <c r="AS4" s="750" t="s">
        <v>453</v>
      </c>
      <c r="AT4" s="751"/>
      <c r="AU4" s="751"/>
      <c r="AV4" s="751"/>
      <c r="AW4" s="751"/>
      <c r="AX4" s="751"/>
      <c r="AY4" s="751"/>
      <c r="AZ4" s="751"/>
      <c r="BA4" s="751"/>
      <c r="BB4" s="751"/>
      <c r="BC4" s="751"/>
      <c r="BD4" s="751"/>
      <c r="BE4" s="751"/>
      <c r="BF4" s="752"/>
    </row>
    <row r="5" spans="1:60" ht="33" customHeight="1" x14ac:dyDescent="0.2">
      <c r="A5" s="740"/>
      <c r="B5" s="742"/>
      <c r="C5" s="696" t="s">
        <v>364</v>
      </c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8"/>
      <c r="X5" s="696" t="s">
        <v>365</v>
      </c>
      <c r="Y5" s="697"/>
      <c r="Z5" s="697"/>
      <c r="AA5" s="697"/>
      <c r="AB5" s="697"/>
      <c r="AC5" s="697"/>
      <c r="AD5" s="697"/>
      <c r="AE5" s="697"/>
      <c r="AF5" s="697"/>
      <c r="AG5" s="697"/>
      <c r="AH5" s="697"/>
      <c r="AI5" s="697"/>
      <c r="AJ5" s="697"/>
      <c r="AK5" s="697"/>
      <c r="AL5" s="697"/>
      <c r="AM5" s="697"/>
      <c r="AN5" s="697"/>
      <c r="AO5" s="697"/>
      <c r="AP5" s="697"/>
      <c r="AQ5" s="697"/>
      <c r="AR5" s="698"/>
      <c r="AS5" s="753" t="s">
        <v>364</v>
      </c>
      <c r="AT5" s="754"/>
      <c r="AU5" s="754"/>
      <c r="AV5" s="754"/>
      <c r="AW5" s="754"/>
      <c r="AX5" s="754"/>
      <c r="AY5" s="755"/>
      <c r="AZ5" s="756" t="s">
        <v>365</v>
      </c>
      <c r="BA5" s="757"/>
      <c r="BB5" s="757"/>
      <c r="BC5" s="757"/>
      <c r="BD5" s="757"/>
      <c r="BE5" s="757"/>
      <c r="BF5" s="758"/>
    </row>
    <row r="6" spans="1:60" x14ac:dyDescent="0.2">
      <c r="A6" s="740"/>
      <c r="B6" s="742"/>
      <c r="C6" s="747" t="s">
        <v>366</v>
      </c>
      <c r="D6" s="748"/>
      <c r="E6" s="748"/>
      <c r="F6" s="748"/>
      <c r="G6" s="748"/>
      <c r="H6" s="748"/>
      <c r="I6" s="748"/>
      <c r="J6" s="748"/>
      <c r="K6" s="748"/>
      <c r="L6" s="748"/>
      <c r="M6" s="748"/>
      <c r="N6" s="748"/>
      <c r="O6" s="748"/>
      <c r="P6" s="748"/>
      <c r="Q6" s="748"/>
      <c r="R6" s="748"/>
      <c r="S6" s="748"/>
      <c r="T6" s="748"/>
      <c r="U6" s="748"/>
      <c r="V6" s="748"/>
      <c r="W6" s="749"/>
      <c r="X6" s="747" t="s">
        <v>366</v>
      </c>
      <c r="Y6" s="748"/>
      <c r="Z6" s="748"/>
      <c r="AA6" s="748"/>
      <c r="AB6" s="748"/>
      <c r="AC6" s="748"/>
      <c r="AD6" s="748"/>
      <c r="AE6" s="748"/>
      <c r="AF6" s="748"/>
      <c r="AG6" s="748"/>
      <c r="AH6" s="748"/>
      <c r="AI6" s="748"/>
      <c r="AJ6" s="748"/>
      <c r="AK6" s="748"/>
      <c r="AL6" s="748"/>
      <c r="AM6" s="748"/>
      <c r="AN6" s="748"/>
      <c r="AO6" s="748"/>
      <c r="AP6" s="748"/>
      <c r="AQ6" s="748"/>
      <c r="AR6" s="749"/>
      <c r="AS6" s="747" t="s">
        <v>366</v>
      </c>
      <c r="AT6" s="748"/>
      <c r="AU6" s="748"/>
      <c r="AV6" s="748"/>
      <c r="AW6" s="748"/>
      <c r="AX6" s="748"/>
      <c r="AY6" s="749"/>
      <c r="AZ6" s="759" t="s">
        <v>366</v>
      </c>
      <c r="BA6" s="760"/>
      <c r="BB6" s="760"/>
      <c r="BC6" s="760"/>
      <c r="BD6" s="760"/>
      <c r="BE6" s="760"/>
      <c r="BF6" s="761"/>
    </row>
    <row r="7" spans="1:60" s="254" customFormat="1" ht="24" customHeight="1" x14ac:dyDescent="0.2">
      <c r="A7" s="740"/>
      <c r="B7" s="743"/>
      <c r="C7" s="250" t="s">
        <v>89</v>
      </c>
      <c r="D7" s="251">
        <v>1</v>
      </c>
      <c r="E7" s="251" t="s">
        <v>54</v>
      </c>
      <c r="F7" s="251" t="s">
        <v>400</v>
      </c>
      <c r="G7" s="251" t="s">
        <v>401</v>
      </c>
      <c r="H7" s="251" t="s">
        <v>367</v>
      </c>
      <c r="I7" s="251" t="s">
        <v>368</v>
      </c>
      <c r="J7" s="251" t="s">
        <v>369</v>
      </c>
      <c r="K7" s="251" t="s">
        <v>464</v>
      </c>
      <c r="L7" s="251" t="s">
        <v>465</v>
      </c>
      <c r="M7" s="251" t="s">
        <v>466</v>
      </c>
      <c r="N7" s="251" t="s">
        <v>467</v>
      </c>
      <c r="O7" s="251" t="s">
        <v>468</v>
      </c>
      <c r="P7" s="251" t="s">
        <v>469</v>
      </c>
      <c r="Q7" s="251" t="s">
        <v>370</v>
      </c>
      <c r="R7" s="251" t="s">
        <v>371</v>
      </c>
      <c r="S7" s="251" t="s">
        <v>372</v>
      </c>
      <c r="T7" s="251" t="s">
        <v>55</v>
      </c>
      <c r="U7" s="251" t="s">
        <v>56</v>
      </c>
      <c r="V7" s="251" t="s">
        <v>57</v>
      </c>
      <c r="W7" s="252" t="s">
        <v>58</v>
      </c>
      <c r="X7" s="250" t="s">
        <v>89</v>
      </c>
      <c r="Y7" s="251">
        <v>1</v>
      </c>
      <c r="Z7" s="251" t="s">
        <v>54</v>
      </c>
      <c r="AA7" s="251" t="s">
        <v>400</v>
      </c>
      <c r="AB7" s="251" t="s">
        <v>401</v>
      </c>
      <c r="AC7" s="251" t="s">
        <v>367</v>
      </c>
      <c r="AD7" s="251" t="s">
        <v>368</v>
      </c>
      <c r="AE7" s="251" t="s">
        <v>369</v>
      </c>
      <c r="AF7" s="251" t="s">
        <v>464</v>
      </c>
      <c r="AG7" s="251" t="s">
        <v>465</v>
      </c>
      <c r="AH7" s="251" t="s">
        <v>466</v>
      </c>
      <c r="AI7" s="251" t="s">
        <v>467</v>
      </c>
      <c r="AJ7" s="251" t="s">
        <v>468</v>
      </c>
      <c r="AK7" s="251" t="s">
        <v>469</v>
      </c>
      <c r="AL7" s="251" t="s">
        <v>370</v>
      </c>
      <c r="AM7" s="251" t="s">
        <v>371</v>
      </c>
      <c r="AN7" s="251" t="s">
        <v>372</v>
      </c>
      <c r="AO7" s="251" t="s">
        <v>55</v>
      </c>
      <c r="AP7" s="251" t="s">
        <v>56</v>
      </c>
      <c r="AQ7" s="251" t="s">
        <v>57</v>
      </c>
      <c r="AR7" s="252" t="s">
        <v>58</v>
      </c>
      <c r="AS7" s="250" t="s">
        <v>89</v>
      </c>
      <c r="AT7" s="251">
        <v>1</v>
      </c>
      <c r="AU7" s="251" t="s">
        <v>54</v>
      </c>
      <c r="AV7" s="251" t="s">
        <v>400</v>
      </c>
      <c r="AW7" s="251" t="s">
        <v>367</v>
      </c>
      <c r="AX7" s="251" t="s">
        <v>368</v>
      </c>
      <c r="AY7" s="252">
        <v>4</v>
      </c>
      <c r="AZ7" s="253" t="s">
        <v>89</v>
      </c>
      <c r="BA7" s="251">
        <v>1</v>
      </c>
      <c r="BB7" s="251" t="s">
        <v>54</v>
      </c>
      <c r="BC7" s="251" t="s">
        <v>400</v>
      </c>
      <c r="BD7" s="251" t="s">
        <v>367</v>
      </c>
      <c r="BE7" s="251" t="s">
        <v>368</v>
      </c>
      <c r="BF7" s="252">
        <v>4</v>
      </c>
    </row>
    <row r="8" spans="1:60" x14ac:dyDescent="0.2">
      <c r="A8" s="255"/>
      <c r="B8" s="256" t="s">
        <v>402</v>
      </c>
      <c r="C8" s="176">
        <f t="shared" ref="C8:C12" si="0">D8+E8+F8+G8+H8+I8+J8+K8+L8+M8+N8+O8+P8+Q8+R8+S8+T8+U8+V8+W8</f>
        <v>6</v>
      </c>
      <c r="D8" s="156">
        <f t="shared" ref="D8:W8" si="1">SUM(D9:D12)</f>
        <v>3</v>
      </c>
      <c r="E8" s="156">
        <f t="shared" si="1"/>
        <v>0</v>
      </c>
      <c r="F8" s="156">
        <f t="shared" si="1"/>
        <v>0</v>
      </c>
      <c r="G8" s="156">
        <f t="shared" si="1"/>
        <v>0</v>
      </c>
      <c r="H8" s="156">
        <f t="shared" si="1"/>
        <v>0</v>
      </c>
      <c r="I8" s="156">
        <f t="shared" si="1"/>
        <v>0</v>
      </c>
      <c r="J8" s="156">
        <f t="shared" si="1"/>
        <v>0</v>
      </c>
      <c r="K8" s="156">
        <f t="shared" si="1"/>
        <v>0</v>
      </c>
      <c r="L8" s="156">
        <f t="shared" si="1"/>
        <v>1</v>
      </c>
      <c r="M8" s="156">
        <f t="shared" si="1"/>
        <v>0</v>
      </c>
      <c r="N8" s="156">
        <f t="shared" si="1"/>
        <v>1</v>
      </c>
      <c r="O8" s="156">
        <f t="shared" si="1"/>
        <v>1</v>
      </c>
      <c r="P8" s="156">
        <f t="shared" si="1"/>
        <v>0</v>
      </c>
      <c r="Q8" s="156">
        <f t="shared" si="1"/>
        <v>0</v>
      </c>
      <c r="R8" s="156">
        <f t="shared" si="1"/>
        <v>0</v>
      </c>
      <c r="S8" s="156">
        <f t="shared" si="1"/>
        <v>0</v>
      </c>
      <c r="T8" s="156">
        <f t="shared" si="1"/>
        <v>0</v>
      </c>
      <c r="U8" s="156">
        <f t="shared" si="1"/>
        <v>0</v>
      </c>
      <c r="V8" s="156">
        <f t="shared" si="1"/>
        <v>0</v>
      </c>
      <c r="W8" s="158">
        <f t="shared" si="1"/>
        <v>0</v>
      </c>
      <c r="X8" s="176">
        <f t="shared" ref="X8:X12" si="2">Y8+Z8+AA8+AB8+AC8+AD8+AE8+AF8+AG8+AH8+AI8+AJ8+AK8+AL8+AM8+AN8+AO8+AP8+AQ8+AR8</f>
        <v>4</v>
      </c>
      <c r="Y8" s="156">
        <f t="shared" ref="Y8:AR8" si="3">SUM(Y9:Y12)</f>
        <v>3</v>
      </c>
      <c r="Z8" s="156">
        <f t="shared" si="3"/>
        <v>0</v>
      </c>
      <c r="AA8" s="156">
        <f t="shared" si="3"/>
        <v>1</v>
      </c>
      <c r="AB8" s="156">
        <f t="shared" si="3"/>
        <v>0</v>
      </c>
      <c r="AC8" s="156">
        <f t="shared" si="3"/>
        <v>0</v>
      </c>
      <c r="AD8" s="156">
        <f t="shared" si="3"/>
        <v>0</v>
      </c>
      <c r="AE8" s="156">
        <f t="shared" si="3"/>
        <v>0</v>
      </c>
      <c r="AF8" s="156">
        <f t="shared" si="3"/>
        <v>0</v>
      </c>
      <c r="AG8" s="156">
        <f t="shared" si="3"/>
        <v>0</v>
      </c>
      <c r="AH8" s="156">
        <f t="shared" si="3"/>
        <v>0</v>
      </c>
      <c r="AI8" s="156">
        <f t="shared" si="3"/>
        <v>0</v>
      </c>
      <c r="AJ8" s="156">
        <f t="shared" si="3"/>
        <v>0</v>
      </c>
      <c r="AK8" s="156">
        <f t="shared" si="3"/>
        <v>0</v>
      </c>
      <c r="AL8" s="156">
        <f t="shared" si="3"/>
        <v>0</v>
      </c>
      <c r="AM8" s="156">
        <f t="shared" si="3"/>
        <v>0</v>
      </c>
      <c r="AN8" s="156">
        <f t="shared" si="3"/>
        <v>0</v>
      </c>
      <c r="AO8" s="156">
        <f t="shared" si="3"/>
        <v>0</v>
      </c>
      <c r="AP8" s="156">
        <f t="shared" si="3"/>
        <v>0</v>
      </c>
      <c r="AQ8" s="156">
        <f t="shared" si="3"/>
        <v>0</v>
      </c>
      <c r="AR8" s="156">
        <f t="shared" si="3"/>
        <v>0</v>
      </c>
      <c r="AS8" s="176">
        <f>AT8+AU8+AV8+AW8+AX8+AY8</f>
        <v>10</v>
      </c>
      <c r="AT8" s="156">
        <f t="shared" ref="AT8:AY8" si="4">SUM(AT9:AT12)</f>
        <v>8</v>
      </c>
      <c r="AU8" s="156">
        <f t="shared" si="4"/>
        <v>0</v>
      </c>
      <c r="AV8" s="156">
        <f t="shared" si="4"/>
        <v>0</v>
      </c>
      <c r="AW8" s="156">
        <f t="shared" si="4"/>
        <v>1</v>
      </c>
      <c r="AX8" s="156">
        <f t="shared" si="4"/>
        <v>1</v>
      </c>
      <c r="AY8" s="158">
        <f t="shared" si="4"/>
        <v>0</v>
      </c>
      <c r="AZ8" s="155">
        <f>BA8+BB8+BC8+BD8+BE8+BF8</f>
        <v>0</v>
      </c>
      <c r="BA8" s="156">
        <f t="shared" ref="BA8:BF8" si="5">SUM(BA9:BA12)</f>
        <v>0</v>
      </c>
      <c r="BB8" s="156">
        <f t="shared" si="5"/>
        <v>0</v>
      </c>
      <c r="BC8" s="156">
        <f t="shared" si="5"/>
        <v>0</v>
      </c>
      <c r="BD8" s="156">
        <f t="shared" si="5"/>
        <v>0</v>
      </c>
      <c r="BE8" s="156">
        <f t="shared" si="5"/>
        <v>0</v>
      </c>
      <c r="BF8" s="158">
        <f t="shared" si="5"/>
        <v>0</v>
      </c>
    </row>
    <row r="9" spans="1:60" ht="25.5" x14ac:dyDescent="0.2">
      <c r="A9" s="181">
        <v>1</v>
      </c>
      <c r="B9" s="518" t="s">
        <v>597</v>
      </c>
      <c r="C9" s="176">
        <f t="shared" si="0"/>
        <v>0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176">
        <f t="shared" si="2"/>
        <v>0</v>
      </c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176">
        <f t="shared" ref="AS9:AS12" si="6">AT9+AU9+AV9+AW9+AX9+AY9</f>
        <v>0</v>
      </c>
      <c r="AT9" s="92"/>
      <c r="AU9" s="92"/>
      <c r="AV9" s="92"/>
      <c r="AW9" s="92"/>
      <c r="AX9" s="92"/>
      <c r="AY9" s="159"/>
      <c r="AZ9" s="155">
        <f t="shared" ref="AZ9:AZ12" si="7">BA9+BB9+BC9+BD9+BE9+BF9</f>
        <v>0</v>
      </c>
      <c r="BA9" s="92"/>
      <c r="BB9" s="92"/>
      <c r="BC9" s="92"/>
      <c r="BD9" s="92"/>
      <c r="BE9" s="92"/>
      <c r="BF9" s="159"/>
    </row>
    <row r="10" spans="1:60" ht="25.5" x14ac:dyDescent="0.2">
      <c r="A10" s="154">
        <v>2</v>
      </c>
      <c r="B10" s="518" t="s">
        <v>598</v>
      </c>
      <c r="C10" s="176">
        <f t="shared" si="0"/>
        <v>2</v>
      </c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>
        <v>1</v>
      </c>
      <c r="O10" s="92">
        <v>1</v>
      </c>
      <c r="P10" s="92"/>
      <c r="Q10" s="92"/>
      <c r="R10" s="92"/>
      <c r="S10" s="92"/>
      <c r="T10" s="92"/>
      <c r="U10" s="92"/>
      <c r="V10" s="92"/>
      <c r="W10" s="159"/>
      <c r="X10" s="176">
        <f t="shared" si="2"/>
        <v>2</v>
      </c>
      <c r="Y10" s="92">
        <v>1</v>
      </c>
      <c r="Z10" s="92"/>
      <c r="AA10" s="92">
        <v>1</v>
      </c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159"/>
      <c r="AS10" s="176">
        <f t="shared" si="6"/>
        <v>4</v>
      </c>
      <c r="AT10" s="92">
        <v>3</v>
      </c>
      <c r="AU10" s="92"/>
      <c r="AV10" s="92"/>
      <c r="AW10" s="92"/>
      <c r="AX10" s="92">
        <v>1</v>
      </c>
      <c r="AY10" s="159"/>
      <c r="AZ10" s="155">
        <f t="shared" si="7"/>
        <v>0</v>
      </c>
      <c r="BA10" s="92"/>
      <c r="BB10" s="92"/>
      <c r="BC10" s="92"/>
      <c r="BD10" s="92"/>
      <c r="BE10" s="92"/>
      <c r="BF10" s="159"/>
    </row>
    <row r="11" spans="1:60" ht="38.25" x14ac:dyDescent="0.2">
      <c r="A11" s="154">
        <v>3</v>
      </c>
      <c r="B11" s="518" t="s">
        <v>599</v>
      </c>
      <c r="C11" s="176">
        <f t="shared" si="0"/>
        <v>4</v>
      </c>
      <c r="D11" s="92">
        <v>3</v>
      </c>
      <c r="E11" s="92"/>
      <c r="F11" s="92"/>
      <c r="G11" s="92"/>
      <c r="H11" s="92"/>
      <c r="I11" s="92"/>
      <c r="J11" s="92"/>
      <c r="K11" s="92"/>
      <c r="L11" s="92">
        <v>1</v>
      </c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159"/>
      <c r="X11" s="176">
        <f t="shared" si="2"/>
        <v>2</v>
      </c>
      <c r="Y11" s="92">
        <v>2</v>
      </c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159"/>
      <c r="AS11" s="176">
        <f t="shared" si="6"/>
        <v>6</v>
      </c>
      <c r="AT11" s="92">
        <v>5</v>
      </c>
      <c r="AU11" s="92"/>
      <c r="AV11" s="92"/>
      <c r="AW11" s="92">
        <v>1</v>
      </c>
      <c r="AX11" s="92"/>
      <c r="AY11" s="159"/>
      <c r="AZ11" s="155">
        <f t="shared" si="7"/>
        <v>0</v>
      </c>
      <c r="BA11" s="92"/>
      <c r="BB11" s="92"/>
      <c r="BC11" s="92"/>
      <c r="BD11" s="92"/>
      <c r="BE11" s="92"/>
      <c r="BF11" s="159"/>
    </row>
    <row r="12" spans="1:60" ht="25.5" x14ac:dyDescent="0.2">
      <c r="A12" s="154">
        <v>4</v>
      </c>
      <c r="B12" s="518" t="s">
        <v>600</v>
      </c>
      <c r="C12" s="176">
        <f t="shared" si="0"/>
        <v>0</v>
      </c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159"/>
      <c r="X12" s="176">
        <f t="shared" si="2"/>
        <v>0</v>
      </c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159"/>
      <c r="AS12" s="176">
        <f t="shared" si="6"/>
        <v>0</v>
      </c>
      <c r="AT12" s="92"/>
      <c r="AU12" s="92"/>
      <c r="AV12" s="92"/>
      <c r="AW12" s="92"/>
      <c r="AX12" s="92"/>
      <c r="AY12" s="159"/>
      <c r="AZ12" s="155">
        <f t="shared" si="7"/>
        <v>0</v>
      </c>
      <c r="BA12" s="92"/>
      <c r="BB12" s="92"/>
      <c r="BC12" s="92"/>
      <c r="BD12" s="92"/>
      <c r="BE12" s="92"/>
      <c r="BF12" s="159"/>
    </row>
    <row r="13" spans="1:60" s="259" customFormat="1" x14ac:dyDescent="0.2">
      <c r="A13" s="257"/>
      <c r="B13" s="257"/>
      <c r="C13" s="258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8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8"/>
      <c r="AT13" s="257"/>
      <c r="AU13" s="257"/>
      <c r="AV13" s="257"/>
      <c r="AW13" s="257"/>
      <c r="AX13" s="257"/>
      <c r="AY13" s="257"/>
      <c r="AZ13" s="258"/>
      <c r="BA13" s="257"/>
      <c r="BB13" s="257"/>
      <c r="BC13" s="257"/>
      <c r="BD13" s="257"/>
      <c r="BE13" s="257"/>
      <c r="BF13" s="257"/>
    </row>
    <row r="14" spans="1:60" s="259" customFormat="1" ht="12.75" customHeight="1" x14ac:dyDescent="0.2">
      <c r="A14" s="257"/>
      <c r="AY14" s="710" t="s">
        <v>61</v>
      </c>
      <c r="AZ14" s="710"/>
      <c r="BA14" s="710"/>
      <c r="BB14" s="710"/>
      <c r="BC14" s="710"/>
      <c r="BD14" s="710"/>
      <c r="BE14" s="710"/>
      <c r="BF14" s="710"/>
      <c r="BG14" s="94"/>
      <c r="BH14" s="94"/>
    </row>
    <row r="15" spans="1:60" ht="16.5" x14ac:dyDescent="0.25">
      <c r="A15" s="65"/>
      <c r="AS15" s="160" t="s">
        <v>352</v>
      </c>
      <c r="AV15" s="161" t="s">
        <v>541</v>
      </c>
      <c r="AW15" s="162"/>
      <c r="AX15" s="162"/>
      <c r="AY15" s="163"/>
      <c r="AZ15" s="164" t="s">
        <v>594</v>
      </c>
      <c r="BA15" s="163"/>
      <c r="BB15" s="163"/>
    </row>
    <row r="16" spans="1:60" ht="16.5" x14ac:dyDescent="0.25">
      <c r="AS16" s="519" t="s">
        <v>601</v>
      </c>
      <c r="AV16" s="161" t="s">
        <v>591</v>
      </c>
      <c r="AW16" s="162"/>
      <c r="AX16" s="162"/>
      <c r="AY16" s="163"/>
      <c r="AZ16" s="164" t="s">
        <v>595</v>
      </c>
      <c r="BA16" s="163"/>
      <c r="BB16" s="163"/>
    </row>
    <row r="17" spans="2:54" ht="15.75" x14ac:dyDescent="0.25">
      <c r="B17" s="182"/>
      <c r="AS17" s="88"/>
      <c r="AV17" s="7" t="s">
        <v>592</v>
      </c>
      <c r="AW17" s="88"/>
      <c r="AX17" s="88"/>
      <c r="AY17" s="88"/>
      <c r="AZ17" s="7" t="s">
        <v>177</v>
      </c>
      <c r="BA17" s="88"/>
      <c r="BB17" s="88"/>
    </row>
    <row r="18" spans="2:54" ht="16.5" customHeight="1" x14ac:dyDescent="0.25">
      <c r="B18" s="182"/>
      <c r="AV18" s="7" t="s">
        <v>593</v>
      </c>
      <c r="AZ18" s="151" t="s">
        <v>596</v>
      </c>
    </row>
    <row r="19" spans="2:54" x14ac:dyDescent="0.2">
      <c r="B19" s="151"/>
    </row>
    <row r="20" spans="2:54" ht="167.25" customHeight="1" x14ac:dyDescent="0.2">
      <c r="B20" s="151"/>
    </row>
    <row r="21" spans="2:54" ht="12.75" customHeight="1" x14ac:dyDescent="0.25">
      <c r="B21" s="169" t="s">
        <v>379</v>
      </c>
      <c r="C21" s="67"/>
      <c r="X21" s="67"/>
      <c r="AS21" s="67"/>
      <c r="AZ21" s="67"/>
    </row>
    <row r="22" spans="2:54" ht="17.25" customHeight="1" x14ac:dyDescent="0.2">
      <c r="B22" s="67" t="s">
        <v>380</v>
      </c>
      <c r="C22" s="67"/>
      <c r="X22" s="67"/>
      <c r="AS22" s="67"/>
      <c r="AZ22" s="67"/>
    </row>
    <row r="23" spans="2:54" ht="15.75" customHeight="1" x14ac:dyDescent="0.2">
      <c r="B23" s="67" t="s">
        <v>403</v>
      </c>
      <c r="C23" s="67"/>
      <c r="X23" s="67"/>
      <c r="AS23" s="67"/>
      <c r="AZ23" s="67"/>
    </row>
    <row r="24" spans="2:54" ht="15.75" customHeight="1" x14ac:dyDescent="0.25">
      <c r="B24" s="169"/>
      <c r="C24" s="67"/>
      <c r="X24" s="67"/>
      <c r="AS24" s="67"/>
      <c r="AZ24" s="67"/>
    </row>
    <row r="25" spans="2:54" s="245" customFormat="1" ht="15.95" customHeight="1" x14ac:dyDescent="0.2">
      <c r="B25" s="763" t="s">
        <v>427</v>
      </c>
      <c r="C25" s="763"/>
      <c r="D25" s="763"/>
      <c r="E25" s="763"/>
      <c r="F25" s="763"/>
      <c r="G25" s="763"/>
      <c r="H25" s="763"/>
      <c r="I25" s="763"/>
      <c r="J25" s="763"/>
      <c r="K25" s="763"/>
      <c r="L25" s="763"/>
      <c r="M25" s="763"/>
      <c r="N25" s="763"/>
      <c r="O25" s="763"/>
      <c r="P25" s="763"/>
      <c r="Q25" s="763"/>
      <c r="R25" s="763"/>
      <c r="S25" s="763"/>
      <c r="T25" s="763"/>
      <c r="U25" s="763"/>
      <c r="V25" s="763"/>
      <c r="W25" s="763"/>
      <c r="X25" s="516"/>
      <c r="Y25" s="516"/>
      <c r="Z25" s="516"/>
      <c r="AA25" s="516"/>
      <c r="AB25" s="516"/>
      <c r="AC25" s="517"/>
      <c r="AS25" s="246"/>
      <c r="AZ25" s="246"/>
    </row>
    <row r="26" spans="2:54" ht="15.95" customHeight="1" x14ac:dyDescent="0.2">
      <c r="B26" s="736" t="s">
        <v>428</v>
      </c>
      <c r="C26" s="736"/>
      <c r="D26" s="736"/>
      <c r="E26" s="736"/>
      <c r="F26" s="736"/>
      <c r="G26" s="736"/>
      <c r="H26" s="736"/>
      <c r="I26" s="736"/>
      <c r="J26" s="736"/>
      <c r="K26" s="736"/>
      <c r="L26" s="736"/>
      <c r="M26" s="736"/>
      <c r="N26" s="736"/>
      <c r="O26" s="736"/>
      <c r="P26" s="736"/>
      <c r="Q26" s="736"/>
      <c r="R26" s="736"/>
      <c r="S26" s="736"/>
      <c r="T26" s="736"/>
      <c r="U26" s="736"/>
      <c r="V26" s="736"/>
      <c r="W26" s="736"/>
      <c r="X26" s="170"/>
      <c r="AS26" s="170"/>
      <c r="AZ26" s="170"/>
    </row>
    <row r="27" spans="2:54" ht="27.75" customHeight="1" x14ac:dyDescent="0.2">
      <c r="B27" s="735" t="s">
        <v>429</v>
      </c>
      <c r="C27" s="735"/>
      <c r="D27" s="735"/>
      <c r="E27" s="735"/>
      <c r="F27" s="735"/>
      <c r="G27" s="735"/>
      <c r="H27" s="735"/>
      <c r="I27" s="735"/>
      <c r="J27" s="735"/>
      <c r="K27" s="735"/>
      <c r="L27" s="735"/>
      <c r="M27" s="735"/>
      <c r="N27" s="735"/>
      <c r="O27" s="735"/>
      <c r="P27" s="735"/>
      <c r="Q27" s="735"/>
      <c r="R27" s="735"/>
      <c r="S27" s="735"/>
      <c r="T27" s="735"/>
      <c r="U27" s="735"/>
      <c r="V27" s="735"/>
      <c r="W27" s="735"/>
      <c r="X27" s="515"/>
      <c r="Y27" s="515"/>
      <c r="Z27" s="515"/>
      <c r="AA27" s="515"/>
      <c r="AB27" s="515"/>
      <c r="AS27" s="170"/>
      <c r="AZ27" s="170"/>
    </row>
    <row r="28" spans="2:54" ht="15.95" customHeight="1" x14ac:dyDescent="0.2">
      <c r="B28" s="737" t="s">
        <v>430</v>
      </c>
      <c r="C28" s="737"/>
      <c r="D28" s="737"/>
      <c r="E28" s="737"/>
      <c r="F28" s="737"/>
      <c r="G28" s="737"/>
      <c r="H28" s="737"/>
      <c r="I28" s="737"/>
      <c r="J28" s="737"/>
      <c r="K28" s="737"/>
      <c r="L28" s="737"/>
      <c r="M28" s="737"/>
      <c r="N28" s="737"/>
      <c r="O28" s="737"/>
      <c r="P28" s="737"/>
      <c r="Q28" s="737"/>
      <c r="R28" s="737"/>
      <c r="S28" s="737"/>
      <c r="T28" s="737"/>
      <c r="U28" s="737"/>
      <c r="V28" s="737"/>
      <c r="W28" s="737"/>
      <c r="X28" s="170"/>
      <c r="AS28" s="170"/>
      <c r="AZ28" s="170"/>
    </row>
    <row r="29" spans="2:54" ht="15.95" customHeight="1" x14ac:dyDescent="0.2">
      <c r="B29" s="737" t="s">
        <v>431</v>
      </c>
      <c r="C29" s="737"/>
      <c r="D29" s="737"/>
      <c r="E29" s="737"/>
      <c r="F29" s="737"/>
      <c r="G29" s="737"/>
      <c r="H29" s="737"/>
      <c r="I29" s="737"/>
      <c r="J29" s="737"/>
      <c r="K29" s="737"/>
      <c r="L29" s="737"/>
      <c r="M29" s="737"/>
      <c r="N29" s="737"/>
      <c r="O29" s="737"/>
      <c r="P29" s="737"/>
      <c r="Q29" s="737"/>
      <c r="R29" s="737"/>
      <c r="S29" s="737"/>
      <c r="T29" s="737"/>
      <c r="U29" s="737"/>
      <c r="V29" s="737"/>
      <c r="W29" s="737"/>
      <c r="X29" s="170"/>
      <c r="AS29" s="170"/>
      <c r="AZ29" s="170"/>
    </row>
    <row r="30" spans="2:54" ht="15.95" customHeight="1" x14ac:dyDescent="0.2">
      <c r="B30" s="737" t="s">
        <v>432</v>
      </c>
      <c r="C30" s="737"/>
      <c r="D30" s="737"/>
      <c r="E30" s="737"/>
      <c r="F30" s="737"/>
      <c r="G30" s="737"/>
      <c r="H30" s="737"/>
      <c r="I30" s="737"/>
      <c r="J30" s="737"/>
      <c r="K30" s="737"/>
      <c r="L30" s="737"/>
      <c r="M30" s="737"/>
      <c r="N30" s="737"/>
      <c r="O30" s="737"/>
      <c r="P30" s="737"/>
      <c r="Q30" s="737"/>
      <c r="R30" s="737"/>
      <c r="S30" s="737"/>
      <c r="T30" s="737"/>
      <c r="U30" s="737"/>
      <c r="V30" s="737"/>
      <c r="W30" s="737"/>
      <c r="X30" s="170"/>
      <c r="AS30" s="170"/>
      <c r="AZ30" s="170"/>
    </row>
    <row r="31" spans="2:54" ht="15.95" customHeight="1" x14ac:dyDescent="0.2">
      <c r="B31" s="735" t="s">
        <v>433</v>
      </c>
      <c r="C31" s="736"/>
      <c r="D31" s="736"/>
      <c r="E31" s="736"/>
      <c r="F31" s="736"/>
      <c r="G31" s="736"/>
      <c r="H31" s="736"/>
      <c r="I31" s="736"/>
      <c r="J31" s="736"/>
      <c r="K31" s="736"/>
      <c r="L31" s="736"/>
      <c r="M31" s="736"/>
      <c r="N31" s="736"/>
      <c r="O31" s="736"/>
      <c r="P31" s="736"/>
      <c r="Q31" s="736"/>
      <c r="R31" s="736"/>
      <c r="S31" s="736"/>
      <c r="T31" s="736"/>
      <c r="U31" s="736"/>
      <c r="V31" s="736"/>
      <c r="W31" s="736"/>
      <c r="X31" s="170"/>
      <c r="AS31" s="170"/>
      <c r="AZ31" s="170"/>
    </row>
    <row r="32" spans="2:54" ht="15.95" customHeight="1" x14ac:dyDescent="0.2">
      <c r="B32" s="737" t="s">
        <v>434</v>
      </c>
      <c r="C32" s="737"/>
      <c r="D32" s="737"/>
      <c r="E32" s="737"/>
      <c r="F32" s="737"/>
      <c r="G32" s="737"/>
      <c r="H32" s="737"/>
      <c r="I32" s="737"/>
      <c r="J32" s="737"/>
      <c r="K32" s="737"/>
      <c r="L32" s="737"/>
      <c r="M32" s="737"/>
      <c r="N32" s="737"/>
      <c r="O32" s="737"/>
      <c r="P32" s="737"/>
      <c r="Q32" s="737"/>
      <c r="R32" s="737"/>
      <c r="S32" s="737"/>
      <c r="T32" s="737"/>
      <c r="U32" s="737"/>
      <c r="V32" s="737"/>
      <c r="W32" s="737"/>
      <c r="X32" s="170"/>
      <c r="AS32" s="170"/>
      <c r="AZ32" s="170"/>
    </row>
    <row r="33" spans="2:52" ht="15.95" customHeight="1" x14ac:dyDescent="0.2">
      <c r="B33" s="737" t="s">
        <v>435</v>
      </c>
      <c r="C33" s="737"/>
      <c r="D33" s="737"/>
      <c r="E33" s="737"/>
      <c r="F33" s="737"/>
      <c r="G33" s="737"/>
      <c r="H33" s="737"/>
      <c r="I33" s="737"/>
      <c r="J33" s="737"/>
      <c r="K33" s="737"/>
      <c r="L33" s="737"/>
      <c r="M33" s="737"/>
      <c r="N33" s="737"/>
      <c r="O33" s="737"/>
      <c r="P33" s="737"/>
      <c r="Q33" s="737"/>
      <c r="R33" s="737"/>
      <c r="S33" s="737"/>
      <c r="T33" s="737"/>
      <c r="U33" s="737"/>
      <c r="V33" s="737"/>
      <c r="W33" s="737"/>
      <c r="X33" s="170"/>
      <c r="AS33" s="170"/>
      <c r="AZ33" s="170"/>
    </row>
    <row r="34" spans="2:52" ht="28.5" customHeight="1" x14ac:dyDescent="0.2">
      <c r="B34" s="737" t="s">
        <v>436</v>
      </c>
      <c r="C34" s="737"/>
      <c r="D34" s="737"/>
      <c r="E34" s="737"/>
      <c r="F34" s="737"/>
      <c r="G34" s="737"/>
      <c r="H34" s="737"/>
      <c r="I34" s="737"/>
      <c r="J34" s="737"/>
      <c r="K34" s="737"/>
      <c r="L34" s="737"/>
      <c r="M34" s="737"/>
      <c r="N34" s="737"/>
      <c r="O34" s="737"/>
      <c r="P34" s="737"/>
      <c r="Q34" s="737"/>
      <c r="R34" s="737"/>
      <c r="S34" s="737"/>
      <c r="T34" s="737"/>
      <c r="U34" s="737"/>
      <c r="V34" s="737"/>
      <c r="W34" s="737"/>
      <c r="X34" s="170"/>
      <c r="AS34" s="170"/>
      <c r="AZ34" s="170"/>
    </row>
    <row r="35" spans="2:52" ht="15.95" customHeight="1" x14ac:dyDescent="0.2">
      <c r="B35" s="735" t="s">
        <v>437</v>
      </c>
      <c r="C35" s="736"/>
      <c r="D35" s="736"/>
      <c r="E35" s="736"/>
      <c r="F35" s="736"/>
      <c r="G35" s="736"/>
      <c r="H35" s="736"/>
      <c r="I35" s="736"/>
      <c r="J35" s="736"/>
      <c r="K35" s="736"/>
      <c r="L35" s="736"/>
      <c r="M35" s="736"/>
      <c r="N35" s="736"/>
      <c r="O35" s="736"/>
      <c r="P35" s="736"/>
      <c r="Q35" s="736"/>
      <c r="R35" s="736"/>
      <c r="S35" s="736"/>
      <c r="T35" s="736"/>
      <c r="U35" s="736"/>
      <c r="V35" s="736"/>
      <c r="W35" s="736"/>
      <c r="X35" s="170"/>
      <c r="AS35" s="170"/>
      <c r="AZ35" s="170"/>
    </row>
    <row r="36" spans="2:52" ht="15.95" customHeight="1" x14ac:dyDescent="0.2">
      <c r="B36" s="737" t="s">
        <v>438</v>
      </c>
      <c r="C36" s="737"/>
      <c r="D36" s="737"/>
      <c r="E36" s="737"/>
      <c r="F36" s="737"/>
      <c r="G36" s="737"/>
      <c r="H36" s="737"/>
      <c r="I36" s="737"/>
      <c r="J36" s="737"/>
      <c r="K36" s="737"/>
      <c r="L36" s="737"/>
      <c r="M36" s="737"/>
      <c r="N36" s="737"/>
      <c r="O36" s="737"/>
      <c r="P36" s="737"/>
      <c r="Q36" s="737"/>
      <c r="R36" s="737"/>
      <c r="S36" s="737"/>
      <c r="T36" s="737"/>
      <c r="U36" s="737"/>
      <c r="V36" s="737"/>
      <c r="W36" s="737"/>
      <c r="X36" s="170"/>
      <c r="AS36" s="170"/>
      <c r="AZ36" s="170"/>
    </row>
    <row r="37" spans="2:52" ht="15.95" customHeight="1" x14ac:dyDescent="0.2">
      <c r="B37" s="737" t="s">
        <v>439</v>
      </c>
      <c r="C37" s="737"/>
      <c r="D37" s="737"/>
      <c r="E37" s="737"/>
      <c r="F37" s="737"/>
      <c r="G37" s="737"/>
      <c r="H37" s="737"/>
      <c r="I37" s="737"/>
      <c r="J37" s="737"/>
      <c r="K37" s="737"/>
      <c r="L37" s="737"/>
      <c r="M37" s="737"/>
      <c r="N37" s="737"/>
      <c r="O37" s="737"/>
      <c r="P37" s="737"/>
      <c r="Q37" s="737"/>
      <c r="R37" s="737"/>
      <c r="S37" s="737"/>
      <c r="T37" s="737"/>
      <c r="U37" s="737"/>
      <c r="V37" s="737"/>
      <c r="W37" s="737"/>
      <c r="X37" s="170"/>
      <c r="AS37" s="170"/>
      <c r="AZ37" s="170"/>
    </row>
    <row r="38" spans="2:52" ht="15.95" customHeight="1" x14ac:dyDescent="0.2">
      <c r="B38" s="737" t="s">
        <v>440</v>
      </c>
      <c r="C38" s="737"/>
      <c r="D38" s="737"/>
      <c r="E38" s="737"/>
      <c r="F38" s="737"/>
      <c r="G38" s="737"/>
      <c r="H38" s="737"/>
      <c r="I38" s="737"/>
      <c r="J38" s="737"/>
      <c r="K38" s="737"/>
      <c r="L38" s="737"/>
      <c r="M38" s="737"/>
      <c r="N38" s="737"/>
      <c r="O38" s="737"/>
      <c r="P38" s="737"/>
      <c r="Q38" s="737"/>
      <c r="R38" s="737"/>
      <c r="S38" s="737"/>
      <c r="T38" s="737"/>
      <c r="U38" s="737"/>
      <c r="V38" s="737"/>
      <c r="W38" s="737"/>
      <c r="X38" s="170"/>
      <c r="AS38" s="170"/>
      <c r="AZ38" s="170"/>
    </row>
    <row r="39" spans="2:52" ht="15.95" customHeight="1" x14ac:dyDescent="0.2">
      <c r="B39" s="737" t="s">
        <v>441</v>
      </c>
      <c r="C39" s="737"/>
      <c r="D39" s="737"/>
      <c r="E39" s="737"/>
      <c r="F39" s="737"/>
      <c r="G39" s="737"/>
      <c r="H39" s="737"/>
      <c r="I39" s="737"/>
      <c r="J39" s="737"/>
      <c r="K39" s="737"/>
      <c r="L39" s="737"/>
      <c r="M39" s="737"/>
      <c r="N39" s="737"/>
      <c r="O39" s="737"/>
      <c r="P39" s="737"/>
      <c r="Q39" s="737"/>
      <c r="R39" s="737"/>
      <c r="S39" s="737"/>
      <c r="T39" s="737"/>
      <c r="U39" s="737"/>
      <c r="V39" s="737"/>
      <c r="W39" s="737"/>
      <c r="X39" s="170"/>
      <c r="AS39" s="170"/>
      <c r="AZ39" s="170"/>
    </row>
    <row r="40" spans="2:52" ht="15.95" customHeight="1" x14ac:dyDescent="0.2">
      <c r="B40" s="737" t="s">
        <v>442</v>
      </c>
      <c r="C40" s="737"/>
      <c r="D40" s="737"/>
      <c r="E40" s="737"/>
      <c r="F40" s="737"/>
      <c r="G40" s="737"/>
      <c r="H40" s="737"/>
      <c r="I40" s="737"/>
      <c r="J40" s="737"/>
      <c r="K40" s="737"/>
      <c r="L40" s="737"/>
      <c r="M40" s="737"/>
      <c r="N40" s="737"/>
      <c r="O40" s="737"/>
      <c r="P40" s="737"/>
      <c r="Q40" s="737"/>
      <c r="R40" s="737"/>
      <c r="S40" s="737"/>
      <c r="T40" s="737"/>
      <c r="U40" s="737"/>
      <c r="V40" s="737"/>
      <c r="W40" s="737"/>
      <c r="X40" s="170"/>
      <c r="AS40" s="170"/>
      <c r="AZ40" s="170"/>
    </row>
    <row r="41" spans="2:52" ht="15.95" customHeight="1" x14ac:dyDescent="0.2">
      <c r="B41" s="737" t="s">
        <v>443</v>
      </c>
      <c r="C41" s="737"/>
      <c r="D41" s="737"/>
      <c r="E41" s="737"/>
      <c r="F41" s="737"/>
      <c r="G41" s="737"/>
      <c r="H41" s="737"/>
      <c r="I41" s="737"/>
      <c r="J41" s="737"/>
      <c r="K41" s="737"/>
      <c r="L41" s="737"/>
      <c r="M41" s="737"/>
      <c r="N41" s="737"/>
      <c r="O41" s="737"/>
      <c r="P41" s="737"/>
      <c r="Q41" s="737"/>
      <c r="R41" s="737"/>
      <c r="S41" s="737"/>
      <c r="T41" s="737"/>
      <c r="U41" s="737"/>
      <c r="V41" s="737"/>
      <c r="W41" s="737"/>
      <c r="X41" s="170"/>
      <c r="AS41" s="170"/>
      <c r="AZ41" s="170"/>
    </row>
    <row r="42" spans="2:52" ht="15.95" customHeight="1" x14ac:dyDescent="0.2">
      <c r="B42" s="735" t="s">
        <v>444</v>
      </c>
      <c r="C42" s="736"/>
      <c r="D42" s="736"/>
      <c r="E42" s="736"/>
      <c r="F42" s="736"/>
      <c r="G42" s="736"/>
      <c r="H42" s="736"/>
      <c r="I42" s="736"/>
      <c r="J42" s="736"/>
      <c r="K42" s="736"/>
      <c r="L42" s="736"/>
      <c r="M42" s="736"/>
      <c r="N42" s="736"/>
      <c r="O42" s="736"/>
      <c r="P42" s="736"/>
      <c r="Q42" s="736"/>
      <c r="R42" s="736"/>
      <c r="S42" s="736"/>
      <c r="T42" s="736"/>
      <c r="U42" s="736"/>
      <c r="V42" s="736"/>
      <c r="W42" s="736"/>
      <c r="X42" s="170"/>
      <c r="AS42" s="170"/>
      <c r="AZ42" s="170"/>
    </row>
    <row r="43" spans="2:52" ht="15.95" customHeight="1" x14ac:dyDescent="0.2">
      <c r="B43" s="737" t="s">
        <v>445</v>
      </c>
      <c r="C43" s="737"/>
      <c r="D43" s="737"/>
      <c r="E43" s="737"/>
      <c r="F43" s="737"/>
      <c r="G43" s="737"/>
      <c r="H43" s="737"/>
      <c r="I43" s="737"/>
      <c r="J43" s="737"/>
      <c r="K43" s="737"/>
      <c r="L43" s="737"/>
      <c r="M43" s="737"/>
      <c r="N43" s="737"/>
      <c r="O43" s="737"/>
      <c r="P43" s="737"/>
      <c r="Q43" s="737"/>
      <c r="R43" s="737"/>
      <c r="S43" s="737"/>
      <c r="T43" s="737"/>
      <c r="U43" s="737"/>
      <c r="V43" s="737"/>
      <c r="W43" s="737"/>
      <c r="X43" s="170"/>
      <c r="AS43" s="170"/>
      <c r="AZ43" s="170"/>
    </row>
    <row r="44" spans="2:52" ht="15.95" customHeight="1" x14ac:dyDescent="0.2">
      <c r="B44" s="737" t="s">
        <v>446</v>
      </c>
      <c r="C44" s="737"/>
      <c r="D44" s="737"/>
      <c r="E44" s="737"/>
      <c r="F44" s="737"/>
      <c r="G44" s="737"/>
      <c r="H44" s="737"/>
      <c r="I44" s="737"/>
      <c r="J44" s="737"/>
      <c r="K44" s="737"/>
      <c r="L44" s="737"/>
      <c r="M44" s="737"/>
      <c r="N44" s="737"/>
      <c r="O44" s="737"/>
      <c r="P44" s="737"/>
      <c r="Q44" s="737"/>
      <c r="R44" s="737"/>
      <c r="S44" s="737"/>
      <c r="T44" s="737"/>
      <c r="U44" s="737"/>
      <c r="V44" s="737"/>
      <c r="W44" s="737"/>
      <c r="X44" s="170"/>
      <c r="AS44" s="170"/>
      <c r="AZ44" s="170"/>
    </row>
    <row r="45" spans="2:52" ht="15.95" customHeight="1" x14ac:dyDescent="0.2">
      <c r="B45" s="737" t="s">
        <v>447</v>
      </c>
      <c r="C45" s="737"/>
      <c r="D45" s="737"/>
      <c r="E45" s="737"/>
      <c r="F45" s="737"/>
      <c r="G45" s="737"/>
      <c r="H45" s="737"/>
      <c r="I45" s="737"/>
      <c r="J45" s="737"/>
      <c r="K45" s="737"/>
      <c r="L45" s="737"/>
      <c r="M45" s="737"/>
      <c r="N45" s="737"/>
      <c r="O45" s="737"/>
      <c r="P45" s="737"/>
      <c r="Q45" s="737"/>
      <c r="R45" s="737"/>
      <c r="S45" s="737"/>
      <c r="T45" s="737"/>
      <c r="U45" s="737"/>
      <c r="V45" s="737"/>
      <c r="W45" s="737"/>
      <c r="X45" s="170"/>
      <c r="AS45" s="170"/>
      <c r="AZ45" s="170"/>
    </row>
    <row r="46" spans="2:52" ht="15.95" customHeight="1" x14ac:dyDescent="0.2">
      <c r="B46" s="735" t="s">
        <v>448</v>
      </c>
      <c r="C46" s="736"/>
      <c r="D46" s="736"/>
      <c r="E46" s="736"/>
      <c r="F46" s="736"/>
      <c r="G46" s="736"/>
      <c r="H46" s="736"/>
      <c r="I46" s="736"/>
      <c r="J46" s="736"/>
      <c r="K46" s="736"/>
      <c r="L46" s="736"/>
      <c r="M46" s="736"/>
      <c r="N46" s="736"/>
      <c r="O46" s="736"/>
      <c r="P46" s="736"/>
      <c r="Q46" s="736"/>
      <c r="R46" s="736"/>
      <c r="S46" s="736"/>
      <c r="T46" s="736"/>
      <c r="U46" s="736"/>
      <c r="V46" s="736"/>
      <c r="W46" s="736"/>
      <c r="X46" s="170"/>
      <c r="AS46" s="170"/>
      <c r="AZ46" s="170"/>
    </row>
    <row r="47" spans="2:52" ht="15.95" customHeight="1" x14ac:dyDescent="0.2">
      <c r="B47" s="737" t="s">
        <v>449</v>
      </c>
      <c r="C47" s="737"/>
      <c r="D47" s="737"/>
      <c r="E47" s="737"/>
      <c r="F47" s="737"/>
      <c r="G47" s="737"/>
      <c r="H47" s="737"/>
      <c r="I47" s="737"/>
      <c r="J47" s="737"/>
      <c r="K47" s="737"/>
      <c r="L47" s="737"/>
      <c r="M47" s="737"/>
      <c r="N47" s="737"/>
      <c r="O47" s="737"/>
      <c r="P47" s="737"/>
      <c r="Q47" s="737"/>
      <c r="R47" s="737"/>
      <c r="S47" s="737"/>
      <c r="T47" s="737"/>
      <c r="U47" s="737"/>
      <c r="V47" s="737"/>
      <c r="W47" s="737"/>
      <c r="X47" s="170"/>
      <c r="AS47" s="170"/>
      <c r="AZ47" s="170"/>
    </row>
    <row r="48" spans="2:52" ht="15.95" customHeight="1" x14ac:dyDescent="0.2">
      <c r="B48" s="737" t="s">
        <v>450</v>
      </c>
      <c r="C48" s="737"/>
      <c r="D48" s="737"/>
      <c r="E48" s="737"/>
      <c r="F48" s="737"/>
      <c r="G48" s="737"/>
      <c r="H48" s="737"/>
      <c r="I48" s="737"/>
      <c r="J48" s="737"/>
      <c r="K48" s="737"/>
      <c r="L48" s="737"/>
      <c r="M48" s="737"/>
      <c r="N48" s="737"/>
      <c r="O48" s="737"/>
      <c r="P48" s="737"/>
      <c r="Q48" s="737"/>
      <c r="R48" s="737"/>
      <c r="S48" s="737"/>
      <c r="T48" s="737"/>
      <c r="U48" s="737"/>
      <c r="V48" s="737"/>
      <c r="W48" s="737"/>
      <c r="X48" s="170"/>
      <c r="AS48" s="170"/>
      <c r="AZ48" s="170"/>
    </row>
    <row r="49" spans="2:52" ht="15.95" customHeight="1" x14ac:dyDescent="0.2">
      <c r="B49" s="737" t="s">
        <v>451</v>
      </c>
      <c r="C49" s="737"/>
      <c r="D49" s="737"/>
      <c r="E49" s="737"/>
      <c r="F49" s="737"/>
      <c r="G49" s="737"/>
      <c r="H49" s="737"/>
      <c r="I49" s="737"/>
      <c r="J49" s="737"/>
      <c r="K49" s="737"/>
      <c r="L49" s="737"/>
      <c r="M49" s="737"/>
      <c r="N49" s="737"/>
      <c r="O49" s="737"/>
      <c r="P49" s="737"/>
      <c r="Q49" s="737"/>
      <c r="R49" s="737"/>
      <c r="S49" s="737"/>
      <c r="T49" s="737"/>
      <c r="U49" s="737"/>
      <c r="V49" s="737"/>
      <c r="W49" s="737"/>
      <c r="X49" s="170"/>
      <c r="AS49" s="170"/>
      <c r="AZ49" s="170"/>
    </row>
    <row r="50" spans="2:52" ht="15.95" customHeight="1" x14ac:dyDescent="0.2">
      <c r="B50" s="737" t="s">
        <v>452</v>
      </c>
      <c r="C50" s="737"/>
      <c r="D50" s="737"/>
      <c r="E50" s="737"/>
      <c r="F50" s="737"/>
      <c r="G50" s="737"/>
      <c r="H50" s="737"/>
      <c r="I50" s="737"/>
      <c r="J50" s="737"/>
      <c r="K50" s="737"/>
      <c r="L50" s="737"/>
      <c r="M50" s="737"/>
      <c r="N50" s="737"/>
      <c r="O50" s="737"/>
      <c r="P50" s="737"/>
      <c r="Q50" s="737"/>
      <c r="R50" s="737"/>
      <c r="S50" s="737"/>
      <c r="T50" s="737"/>
      <c r="U50" s="737"/>
      <c r="V50" s="737"/>
      <c r="W50" s="737"/>
      <c r="X50" s="170"/>
      <c r="AS50" s="170"/>
      <c r="AZ50" s="170"/>
    </row>
    <row r="51" spans="2:52" ht="15.95" customHeight="1" x14ac:dyDescent="0.2">
      <c r="B51" s="738" t="s">
        <v>453</v>
      </c>
      <c r="C51" s="738"/>
      <c r="D51" s="738"/>
      <c r="E51" s="738"/>
      <c r="F51" s="738"/>
      <c r="G51" s="738"/>
      <c r="H51" s="738"/>
      <c r="I51" s="738"/>
      <c r="J51" s="738"/>
      <c r="K51" s="738"/>
      <c r="L51" s="738"/>
      <c r="M51" s="738"/>
      <c r="N51" s="738"/>
      <c r="O51" s="738"/>
      <c r="P51" s="738"/>
      <c r="Q51" s="738"/>
      <c r="R51" s="738"/>
      <c r="S51" s="738"/>
      <c r="T51" s="738"/>
      <c r="U51" s="738"/>
      <c r="V51" s="738"/>
      <c r="W51" s="738"/>
      <c r="X51" s="170"/>
      <c r="AS51" s="170"/>
      <c r="AZ51" s="170"/>
    </row>
    <row r="52" spans="2:52" ht="15.95" customHeight="1" x14ac:dyDescent="0.2">
      <c r="B52" s="736" t="s">
        <v>454</v>
      </c>
      <c r="C52" s="736"/>
      <c r="D52" s="736"/>
      <c r="E52" s="736"/>
      <c r="F52" s="736"/>
      <c r="G52" s="736"/>
      <c r="H52" s="736"/>
      <c r="I52" s="736"/>
      <c r="J52" s="736"/>
      <c r="K52" s="736"/>
      <c r="L52" s="736"/>
      <c r="M52" s="736"/>
      <c r="N52" s="736"/>
      <c r="O52" s="736"/>
      <c r="P52" s="736"/>
      <c r="Q52" s="736"/>
      <c r="R52" s="736"/>
      <c r="S52" s="736"/>
      <c r="T52" s="736"/>
      <c r="U52" s="736"/>
      <c r="V52" s="736"/>
      <c r="W52" s="736"/>
      <c r="X52" s="170"/>
      <c r="AS52" s="170"/>
      <c r="AZ52" s="170"/>
    </row>
    <row r="53" spans="2:52" ht="15.95" customHeight="1" x14ac:dyDescent="0.2">
      <c r="B53" s="735" t="s">
        <v>455</v>
      </c>
      <c r="C53" s="736"/>
      <c r="D53" s="736"/>
      <c r="E53" s="736"/>
      <c r="F53" s="736"/>
      <c r="G53" s="736"/>
      <c r="H53" s="736"/>
      <c r="I53" s="736"/>
      <c r="J53" s="736"/>
      <c r="K53" s="736"/>
      <c r="L53" s="736"/>
      <c r="M53" s="736"/>
      <c r="N53" s="736"/>
      <c r="O53" s="736"/>
      <c r="P53" s="736"/>
      <c r="Q53" s="736"/>
      <c r="R53" s="736"/>
      <c r="S53" s="736"/>
      <c r="T53" s="736"/>
      <c r="U53" s="736"/>
      <c r="V53" s="736"/>
      <c r="W53" s="736"/>
      <c r="X53" s="170"/>
      <c r="AS53" s="170"/>
      <c r="AZ53" s="170"/>
    </row>
    <row r="54" spans="2:52" ht="15.95" customHeight="1" x14ac:dyDescent="0.2">
      <c r="B54" s="737" t="s">
        <v>456</v>
      </c>
      <c r="C54" s="737"/>
      <c r="D54" s="737"/>
      <c r="E54" s="737"/>
      <c r="F54" s="737"/>
      <c r="G54" s="737"/>
      <c r="H54" s="737"/>
      <c r="I54" s="737"/>
      <c r="J54" s="737"/>
      <c r="K54" s="737"/>
      <c r="L54" s="737"/>
      <c r="M54" s="737"/>
      <c r="N54" s="737"/>
      <c r="O54" s="737"/>
      <c r="P54" s="737"/>
      <c r="Q54" s="737"/>
      <c r="R54" s="737"/>
      <c r="S54" s="737"/>
      <c r="T54" s="737"/>
      <c r="U54" s="737"/>
      <c r="V54" s="737"/>
      <c r="W54" s="737"/>
      <c r="X54" s="170"/>
      <c r="AS54" s="170"/>
      <c r="AZ54" s="170"/>
    </row>
    <row r="55" spans="2:52" ht="15.95" customHeight="1" x14ac:dyDescent="0.2">
      <c r="B55" s="737" t="s">
        <v>457</v>
      </c>
      <c r="C55" s="737"/>
      <c r="D55" s="737"/>
      <c r="E55" s="737"/>
      <c r="F55" s="737"/>
      <c r="G55" s="737"/>
      <c r="H55" s="737"/>
      <c r="I55" s="737"/>
      <c r="J55" s="737"/>
      <c r="K55" s="737"/>
      <c r="L55" s="737"/>
      <c r="M55" s="737"/>
      <c r="N55" s="737"/>
      <c r="O55" s="737"/>
      <c r="P55" s="737"/>
      <c r="Q55" s="737"/>
      <c r="R55" s="737"/>
      <c r="S55" s="737"/>
      <c r="T55" s="737"/>
      <c r="U55" s="737"/>
      <c r="V55" s="737"/>
      <c r="W55" s="737"/>
      <c r="X55" s="170"/>
      <c r="AS55" s="170"/>
      <c r="AZ55" s="170"/>
    </row>
    <row r="56" spans="2:52" ht="15.95" customHeight="1" x14ac:dyDescent="0.2">
      <c r="B56" s="735" t="s">
        <v>458</v>
      </c>
      <c r="C56" s="736"/>
      <c r="D56" s="736"/>
      <c r="E56" s="736"/>
      <c r="F56" s="736"/>
      <c r="G56" s="736"/>
      <c r="H56" s="736"/>
      <c r="I56" s="736"/>
      <c r="J56" s="736"/>
      <c r="K56" s="736"/>
      <c r="L56" s="736"/>
      <c r="M56" s="736"/>
      <c r="N56" s="736"/>
      <c r="O56" s="736"/>
      <c r="P56" s="736"/>
      <c r="Q56" s="736"/>
      <c r="R56" s="736"/>
      <c r="S56" s="736"/>
      <c r="T56" s="736"/>
      <c r="U56" s="736"/>
      <c r="V56" s="736"/>
      <c r="W56" s="736"/>
      <c r="X56" s="170"/>
      <c r="AS56" s="170"/>
      <c r="AZ56" s="170"/>
    </row>
    <row r="57" spans="2:52" ht="15.95" customHeight="1" x14ac:dyDescent="0.2">
      <c r="B57" s="737" t="s">
        <v>459</v>
      </c>
      <c r="C57" s="737"/>
      <c r="D57" s="737"/>
      <c r="E57" s="737"/>
      <c r="F57" s="737"/>
      <c r="G57" s="737"/>
      <c r="H57" s="737"/>
      <c r="I57" s="737"/>
      <c r="J57" s="737"/>
      <c r="K57" s="737"/>
      <c r="L57" s="737"/>
      <c r="M57" s="737"/>
      <c r="N57" s="737"/>
      <c r="O57" s="737"/>
      <c r="P57" s="737"/>
      <c r="Q57" s="737"/>
      <c r="R57" s="737"/>
      <c r="S57" s="737"/>
      <c r="T57" s="737"/>
      <c r="U57" s="737"/>
      <c r="V57" s="737"/>
      <c r="W57" s="737"/>
      <c r="X57" s="170"/>
      <c r="AS57" s="170"/>
      <c r="AZ57" s="170"/>
    </row>
    <row r="58" spans="2:52" ht="15.95" customHeight="1" x14ac:dyDescent="0.2">
      <c r="B58" s="737" t="s">
        <v>460</v>
      </c>
      <c r="C58" s="737"/>
      <c r="D58" s="737"/>
      <c r="E58" s="737"/>
      <c r="F58" s="737"/>
      <c r="G58" s="737"/>
      <c r="H58" s="737"/>
      <c r="I58" s="737"/>
      <c r="J58" s="737"/>
      <c r="K58" s="737"/>
      <c r="L58" s="737"/>
      <c r="M58" s="737"/>
      <c r="N58" s="737"/>
      <c r="O58" s="737"/>
      <c r="P58" s="737"/>
      <c r="Q58" s="737"/>
      <c r="R58" s="737"/>
      <c r="S58" s="737"/>
      <c r="T58" s="737"/>
      <c r="U58" s="737"/>
      <c r="V58" s="737"/>
      <c r="W58" s="737"/>
      <c r="X58" s="170"/>
      <c r="AS58" s="170"/>
      <c r="AZ58" s="170"/>
    </row>
    <row r="59" spans="2:52" ht="15.95" customHeight="1" x14ac:dyDescent="0.2">
      <c r="B59" s="736" t="s">
        <v>461</v>
      </c>
      <c r="C59" s="736"/>
      <c r="D59" s="736"/>
      <c r="E59" s="736"/>
      <c r="F59" s="736"/>
      <c r="G59" s="736"/>
      <c r="H59" s="736"/>
      <c r="I59" s="736"/>
      <c r="J59" s="736"/>
      <c r="K59" s="736"/>
      <c r="L59" s="736"/>
      <c r="M59" s="736"/>
      <c r="N59" s="736"/>
      <c r="O59" s="736"/>
      <c r="P59" s="736"/>
      <c r="Q59" s="736"/>
      <c r="R59" s="736"/>
      <c r="S59" s="736"/>
      <c r="T59" s="736"/>
      <c r="U59" s="736"/>
      <c r="V59" s="736"/>
      <c r="W59" s="736"/>
      <c r="X59" s="170"/>
      <c r="AS59" s="170"/>
      <c r="AZ59" s="170"/>
    </row>
  </sheetData>
  <mergeCells count="51">
    <mergeCell ref="AB2:AD2"/>
    <mergeCell ref="B32:W32"/>
    <mergeCell ref="B35:W35"/>
    <mergeCell ref="B36:W36"/>
    <mergeCell ref="B37:W37"/>
    <mergeCell ref="B26:W26"/>
    <mergeCell ref="B29:W29"/>
    <mergeCell ref="B30:W30"/>
    <mergeCell ref="B31:W31"/>
    <mergeCell ref="B28:W28"/>
    <mergeCell ref="X4:AR4"/>
    <mergeCell ref="X6:AR6"/>
    <mergeCell ref="C2:W2"/>
    <mergeCell ref="B33:W33"/>
    <mergeCell ref="B34:W34"/>
    <mergeCell ref="B25:W25"/>
    <mergeCell ref="A4:A7"/>
    <mergeCell ref="B4:B7"/>
    <mergeCell ref="C4:W4"/>
    <mergeCell ref="C6:W6"/>
    <mergeCell ref="AS4:BF4"/>
    <mergeCell ref="C5:W5"/>
    <mergeCell ref="X5:AR5"/>
    <mergeCell ref="AS5:AY5"/>
    <mergeCell ref="AZ5:BF5"/>
    <mergeCell ref="AS6:AY6"/>
    <mergeCell ref="AZ6:BF6"/>
    <mergeCell ref="AY14:BF14"/>
    <mergeCell ref="B52:W52"/>
    <mergeCell ref="B53:W53"/>
    <mergeCell ref="B50:W50"/>
    <mergeCell ref="B51:W51"/>
    <mergeCell ref="B44:W44"/>
    <mergeCell ref="B45:W45"/>
    <mergeCell ref="B46:W46"/>
    <mergeCell ref="B47:W47"/>
    <mergeCell ref="B48:W48"/>
    <mergeCell ref="B49:W49"/>
    <mergeCell ref="B38:W38"/>
    <mergeCell ref="B39:W39"/>
    <mergeCell ref="B40:W40"/>
    <mergeCell ref="B41:W41"/>
    <mergeCell ref="B42:W42"/>
    <mergeCell ref="B27:W27"/>
    <mergeCell ref="B59:W59"/>
    <mergeCell ref="B54:W54"/>
    <mergeCell ref="B55:W55"/>
    <mergeCell ref="B56:W56"/>
    <mergeCell ref="B57:W57"/>
    <mergeCell ref="B58:W58"/>
    <mergeCell ref="B43:W43"/>
  </mergeCells>
  <hyperlinks>
    <hyperlink ref="D1:E1" location="'Списък Приложения'!A1" display="НАЗАД"/>
    <hyperlink ref="AB2:AD2" location="'Списък Приложения'!A1" display="НАЗАД"/>
  </hyperlink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O165"/>
  <sheetViews>
    <sheetView zoomScale="110" zoomScaleNormal="110" workbookViewId="0">
      <selection activeCell="O1" sqref="O1:P1"/>
    </sheetView>
  </sheetViews>
  <sheetFormatPr defaultRowHeight="12.75" x14ac:dyDescent="0.2"/>
  <cols>
    <col min="1" max="1" width="4.28515625" customWidth="1"/>
    <col min="2" max="2" width="17.28515625" customWidth="1"/>
    <col min="3" max="4" width="3.7109375" customWidth="1"/>
    <col min="5" max="5" width="3.5703125" customWidth="1"/>
    <col min="6" max="6" width="3" customWidth="1"/>
    <col min="7" max="8" width="3.140625" customWidth="1"/>
    <col min="9" max="9" width="4" customWidth="1"/>
    <col min="10" max="10" width="3.5703125" customWidth="1"/>
    <col min="11" max="11" width="3.140625" customWidth="1"/>
    <col min="12" max="12" width="4.28515625" customWidth="1"/>
    <col min="13" max="13" width="4.5703125" customWidth="1"/>
    <col min="14" max="15" width="3.42578125" customWidth="1"/>
    <col min="16" max="16" width="3" customWidth="1"/>
    <col min="17" max="17" width="4.85546875" customWidth="1"/>
    <col min="18" max="19" width="3.140625" customWidth="1"/>
    <col min="20" max="20" width="4.7109375" customWidth="1"/>
    <col min="21" max="21" width="3.7109375" customWidth="1"/>
    <col min="22" max="23" width="3.5703125" customWidth="1"/>
    <col min="24" max="24" width="3.140625" customWidth="1"/>
    <col min="25" max="25" width="4.5703125" customWidth="1"/>
    <col min="26" max="26" width="3.5703125" customWidth="1"/>
    <col min="27" max="27" width="3" customWidth="1"/>
    <col min="28" max="28" width="4.140625" customWidth="1"/>
    <col min="29" max="29" width="4" customWidth="1"/>
    <col min="30" max="30" width="3.28515625" customWidth="1"/>
    <col min="31" max="31" width="3.42578125" customWidth="1"/>
    <col min="32" max="32" width="3.140625" customWidth="1"/>
    <col min="33" max="33" width="4.5703125" customWidth="1"/>
    <col min="34" max="34" width="3.5703125" customWidth="1"/>
    <col min="35" max="35" width="3.42578125" customWidth="1"/>
    <col min="36" max="36" width="4.28515625" customWidth="1"/>
    <col min="37" max="37" width="4.7109375" customWidth="1"/>
    <col min="38" max="38" width="4.42578125" customWidth="1"/>
    <col min="39" max="39" width="3.28515625" customWidth="1"/>
    <col min="40" max="40" width="3.85546875" customWidth="1"/>
    <col min="41" max="41" width="5.5703125" customWidth="1"/>
    <col min="42" max="42" width="3.140625" customWidth="1"/>
    <col min="43" max="44" width="3.42578125" customWidth="1"/>
    <col min="45" max="45" width="3.28515625" customWidth="1"/>
    <col min="46" max="46" width="4.42578125" customWidth="1"/>
    <col min="47" max="47" width="3.5703125" customWidth="1"/>
    <col min="48" max="48" width="3.140625" customWidth="1"/>
    <col min="49" max="49" width="4.28515625" customWidth="1"/>
    <col min="50" max="50" width="3.42578125" customWidth="1"/>
    <col min="51" max="51" width="3.28515625" customWidth="1"/>
    <col min="52" max="52" width="4.28515625" customWidth="1"/>
    <col min="53" max="53" width="4.140625" customWidth="1"/>
    <col min="54" max="54" width="4.28515625" customWidth="1"/>
    <col min="55" max="56" width="3.5703125" customWidth="1"/>
    <col min="57" max="57" width="5" customWidth="1"/>
    <col min="58" max="58" width="4" customWidth="1"/>
    <col min="59" max="59" width="3.5703125" customWidth="1"/>
    <col min="60" max="60" width="3.7109375" customWidth="1"/>
    <col min="61" max="62" width="3.5703125" customWidth="1"/>
    <col min="63" max="63" width="3.42578125" customWidth="1"/>
    <col min="64" max="64" width="3" customWidth="1"/>
    <col min="65" max="65" width="4.140625" customWidth="1"/>
    <col min="66" max="66" width="3.5703125" customWidth="1"/>
    <col min="67" max="67" width="3.42578125" customWidth="1"/>
  </cols>
  <sheetData>
    <row r="1" spans="1:67" ht="30" customHeight="1" x14ac:dyDescent="0.2">
      <c r="B1" s="151" t="s">
        <v>362</v>
      </c>
      <c r="C1" s="151"/>
      <c r="D1" s="151"/>
      <c r="O1" s="711" t="s">
        <v>419</v>
      </c>
      <c r="P1" s="711"/>
    </row>
    <row r="2" spans="1:67" ht="15" x14ac:dyDescent="0.25">
      <c r="B2" s="153"/>
      <c r="C2" s="512" t="s">
        <v>604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C2" s="153"/>
      <c r="AD2" s="153"/>
      <c r="AE2" s="153"/>
      <c r="AF2" s="153"/>
      <c r="AJ2" s="67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</row>
    <row r="3" spans="1:67" ht="15" x14ac:dyDescent="0.25">
      <c r="B3" s="153"/>
      <c r="C3" s="512" t="s">
        <v>605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J3" s="67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</row>
    <row r="4" spans="1:67" ht="13.5" thickBot="1" x14ac:dyDescent="0.25">
      <c r="M4" s="151"/>
      <c r="Q4" s="151"/>
    </row>
    <row r="5" spans="1:67" ht="13.5" customHeight="1" x14ac:dyDescent="0.2">
      <c r="A5" s="724" t="s">
        <v>363</v>
      </c>
      <c r="B5" s="778" t="s">
        <v>463</v>
      </c>
      <c r="C5" s="728" t="s">
        <v>382</v>
      </c>
      <c r="D5" s="705" t="s">
        <v>383</v>
      </c>
      <c r="E5" s="706"/>
      <c r="F5" s="706"/>
      <c r="G5" s="706"/>
      <c r="H5" s="706"/>
      <c r="I5" s="706"/>
      <c r="J5" s="781"/>
      <c r="K5" s="707"/>
      <c r="L5" s="705" t="s">
        <v>384</v>
      </c>
      <c r="M5" s="706"/>
      <c r="N5" s="706"/>
      <c r="O5" s="706"/>
      <c r="P5" s="706"/>
      <c r="Q5" s="706"/>
      <c r="R5" s="706"/>
      <c r="S5" s="707"/>
      <c r="T5" s="718" t="s">
        <v>385</v>
      </c>
      <c r="U5" s="719"/>
      <c r="V5" s="719"/>
      <c r="W5" s="719"/>
      <c r="X5" s="719"/>
      <c r="Y5" s="719"/>
      <c r="Z5" s="719"/>
      <c r="AA5" s="720"/>
      <c r="AB5" s="718" t="s">
        <v>386</v>
      </c>
      <c r="AC5" s="719"/>
      <c r="AD5" s="719"/>
      <c r="AE5" s="719"/>
      <c r="AF5" s="719"/>
      <c r="AG5" s="719"/>
      <c r="AH5" s="719"/>
      <c r="AI5" s="720"/>
      <c r="AJ5" s="705" t="s">
        <v>387</v>
      </c>
      <c r="AK5" s="706"/>
      <c r="AL5" s="706"/>
      <c r="AM5" s="706"/>
      <c r="AN5" s="706"/>
      <c r="AO5" s="706"/>
      <c r="AP5" s="706"/>
      <c r="AQ5" s="706"/>
      <c r="AR5" s="706"/>
      <c r="AS5" s="706"/>
      <c r="AT5" s="706"/>
      <c r="AU5" s="706"/>
      <c r="AV5" s="706"/>
      <c r="AW5" s="706"/>
      <c r="AX5" s="706"/>
      <c r="AY5" s="707"/>
      <c r="AZ5" s="690" t="s">
        <v>388</v>
      </c>
      <c r="BA5" s="691"/>
      <c r="BB5" s="691"/>
      <c r="BC5" s="691"/>
      <c r="BD5" s="691"/>
      <c r="BE5" s="691"/>
      <c r="BF5" s="691"/>
      <c r="BG5" s="692"/>
      <c r="BH5" s="770" t="s">
        <v>389</v>
      </c>
      <c r="BI5" s="771"/>
      <c r="BJ5" s="771"/>
      <c r="BK5" s="771"/>
      <c r="BL5" s="771"/>
      <c r="BM5" s="771"/>
      <c r="BN5" s="771"/>
      <c r="BO5" s="772"/>
    </row>
    <row r="6" spans="1:67" ht="28.5" customHeight="1" thickBot="1" x14ac:dyDescent="0.25">
      <c r="A6" s="725"/>
      <c r="B6" s="779"/>
      <c r="C6" s="729"/>
      <c r="D6" s="699"/>
      <c r="E6" s="700"/>
      <c r="F6" s="700"/>
      <c r="G6" s="700"/>
      <c r="H6" s="700"/>
      <c r="I6" s="700"/>
      <c r="J6" s="782"/>
      <c r="K6" s="701"/>
      <c r="L6" s="699"/>
      <c r="M6" s="700"/>
      <c r="N6" s="700"/>
      <c r="O6" s="700"/>
      <c r="P6" s="700"/>
      <c r="Q6" s="700"/>
      <c r="R6" s="700"/>
      <c r="S6" s="701"/>
      <c r="T6" s="721"/>
      <c r="U6" s="722"/>
      <c r="V6" s="722"/>
      <c r="W6" s="722"/>
      <c r="X6" s="722"/>
      <c r="Y6" s="722"/>
      <c r="Z6" s="722"/>
      <c r="AA6" s="723"/>
      <c r="AB6" s="783"/>
      <c r="AC6" s="784"/>
      <c r="AD6" s="784"/>
      <c r="AE6" s="784"/>
      <c r="AF6" s="784"/>
      <c r="AG6" s="784"/>
      <c r="AH6" s="784"/>
      <c r="AI6" s="785"/>
      <c r="AJ6" s="699" t="s">
        <v>390</v>
      </c>
      <c r="AK6" s="700"/>
      <c r="AL6" s="700"/>
      <c r="AM6" s="700"/>
      <c r="AN6" s="700"/>
      <c r="AO6" s="700"/>
      <c r="AP6" s="700"/>
      <c r="AQ6" s="700"/>
      <c r="AR6" s="700" t="s">
        <v>294</v>
      </c>
      <c r="AS6" s="700"/>
      <c r="AT6" s="700"/>
      <c r="AU6" s="700"/>
      <c r="AV6" s="700"/>
      <c r="AW6" s="700"/>
      <c r="AX6" s="700"/>
      <c r="AY6" s="701"/>
      <c r="AZ6" s="699" t="s">
        <v>391</v>
      </c>
      <c r="BA6" s="700"/>
      <c r="BB6" s="700"/>
      <c r="BC6" s="700"/>
      <c r="BD6" s="700"/>
      <c r="BE6" s="700"/>
      <c r="BF6" s="700"/>
      <c r="BG6" s="701"/>
      <c r="BH6" s="773"/>
      <c r="BI6" s="774"/>
      <c r="BJ6" s="774"/>
      <c r="BK6" s="774"/>
      <c r="BL6" s="774"/>
      <c r="BM6" s="774"/>
      <c r="BN6" s="774"/>
      <c r="BO6" s="775"/>
    </row>
    <row r="7" spans="1:67" ht="12.75" customHeight="1" x14ac:dyDescent="0.2">
      <c r="A7" s="725"/>
      <c r="B7" s="779"/>
      <c r="C7" s="729"/>
      <c r="D7" s="702" t="s">
        <v>392</v>
      </c>
      <c r="E7" s="703" t="s">
        <v>404</v>
      </c>
      <c r="F7" s="703"/>
      <c r="G7" s="703"/>
      <c r="H7" s="703"/>
      <c r="I7" s="703"/>
      <c r="J7" s="765"/>
      <c r="K7" s="704"/>
      <c r="L7" s="702" t="s">
        <v>392</v>
      </c>
      <c r="M7" s="703" t="s">
        <v>404</v>
      </c>
      <c r="N7" s="703"/>
      <c r="O7" s="703"/>
      <c r="P7" s="703"/>
      <c r="Q7" s="703"/>
      <c r="R7" s="765"/>
      <c r="S7" s="704"/>
      <c r="T7" s="702" t="s">
        <v>392</v>
      </c>
      <c r="U7" s="703" t="s">
        <v>404</v>
      </c>
      <c r="V7" s="703"/>
      <c r="W7" s="703"/>
      <c r="X7" s="703"/>
      <c r="Y7" s="703"/>
      <c r="Z7" s="765"/>
      <c r="AA7" s="704"/>
      <c r="AB7" s="769" t="s">
        <v>392</v>
      </c>
      <c r="AC7" s="703" t="s">
        <v>404</v>
      </c>
      <c r="AD7" s="703"/>
      <c r="AE7" s="703"/>
      <c r="AF7" s="703"/>
      <c r="AG7" s="703"/>
      <c r="AH7" s="765"/>
      <c r="AI7" s="704"/>
      <c r="AJ7" s="702" t="s">
        <v>392</v>
      </c>
      <c r="AK7" s="703" t="s">
        <v>404</v>
      </c>
      <c r="AL7" s="703"/>
      <c r="AM7" s="703"/>
      <c r="AN7" s="703"/>
      <c r="AO7" s="703"/>
      <c r="AP7" s="765"/>
      <c r="AQ7" s="704"/>
      <c r="AR7" s="764" t="s">
        <v>392</v>
      </c>
      <c r="AS7" s="703" t="s">
        <v>404</v>
      </c>
      <c r="AT7" s="703"/>
      <c r="AU7" s="703"/>
      <c r="AV7" s="703"/>
      <c r="AW7" s="703"/>
      <c r="AX7" s="765"/>
      <c r="AY7" s="704"/>
      <c r="AZ7" s="702" t="s">
        <v>392</v>
      </c>
      <c r="BA7" s="766" t="s">
        <v>404</v>
      </c>
      <c r="BB7" s="766"/>
      <c r="BC7" s="766"/>
      <c r="BD7" s="766"/>
      <c r="BE7" s="766"/>
      <c r="BF7" s="767"/>
      <c r="BG7" s="768"/>
      <c r="BH7" s="776" t="s">
        <v>392</v>
      </c>
      <c r="BI7" s="766" t="s">
        <v>404</v>
      </c>
      <c r="BJ7" s="766"/>
      <c r="BK7" s="766"/>
      <c r="BL7" s="766"/>
      <c r="BM7" s="766"/>
      <c r="BN7" s="766"/>
      <c r="BO7" s="768"/>
    </row>
    <row r="8" spans="1:67" ht="87.75" customHeight="1" x14ac:dyDescent="0.2">
      <c r="A8" s="777"/>
      <c r="B8" s="780"/>
      <c r="C8" s="730"/>
      <c r="D8" s="702"/>
      <c r="E8" s="90" t="s">
        <v>405</v>
      </c>
      <c r="F8" s="513" t="s">
        <v>406</v>
      </c>
      <c r="G8" s="513" t="s">
        <v>407</v>
      </c>
      <c r="H8" s="90" t="s">
        <v>408</v>
      </c>
      <c r="I8" s="513" t="s">
        <v>409</v>
      </c>
      <c r="J8" s="514" t="s">
        <v>410</v>
      </c>
      <c r="K8" s="172" t="s">
        <v>411</v>
      </c>
      <c r="L8" s="702"/>
      <c r="M8" s="90" t="s">
        <v>405</v>
      </c>
      <c r="N8" s="513" t="s">
        <v>406</v>
      </c>
      <c r="O8" s="513" t="s">
        <v>407</v>
      </c>
      <c r="P8" s="90" t="s">
        <v>408</v>
      </c>
      <c r="Q8" s="513" t="s">
        <v>409</v>
      </c>
      <c r="R8" s="514" t="s">
        <v>410</v>
      </c>
      <c r="S8" s="172" t="s">
        <v>411</v>
      </c>
      <c r="T8" s="702"/>
      <c r="U8" s="90" t="s">
        <v>405</v>
      </c>
      <c r="V8" s="513" t="s">
        <v>406</v>
      </c>
      <c r="W8" s="513" t="s">
        <v>407</v>
      </c>
      <c r="X8" s="90" t="s">
        <v>408</v>
      </c>
      <c r="Y8" s="513" t="s">
        <v>409</v>
      </c>
      <c r="Z8" s="514" t="s">
        <v>410</v>
      </c>
      <c r="AA8" s="172" t="s">
        <v>411</v>
      </c>
      <c r="AB8" s="702"/>
      <c r="AC8" s="90" t="s">
        <v>405</v>
      </c>
      <c r="AD8" s="513" t="s">
        <v>406</v>
      </c>
      <c r="AE8" s="513" t="s">
        <v>407</v>
      </c>
      <c r="AF8" s="90" t="s">
        <v>408</v>
      </c>
      <c r="AG8" s="513" t="s">
        <v>409</v>
      </c>
      <c r="AH8" s="514" t="s">
        <v>410</v>
      </c>
      <c r="AI8" s="172" t="s">
        <v>411</v>
      </c>
      <c r="AJ8" s="702"/>
      <c r="AK8" s="90" t="s">
        <v>405</v>
      </c>
      <c r="AL8" s="513" t="s">
        <v>406</v>
      </c>
      <c r="AM8" s="513" t="s">
        <v>407</v>
      </c>
      <c r="AN8" s="90" t="s">
        <v>408</v>
      </c>
      <c r="AO8" s="513" t="s">
        <v>409</v>
      </c>
      <c r="AP8" s="514" t="s">
        <v>410</v>
      </c>
      <c r="AQ8" s="172" t="s">
        <v>411</v>
      </c>
      <c r="AR8" s="764"/>
      <c r="AS8" s="90" t="s">
        <v>405</v>
      </c>
      <c r="AT8" s="513" t="s">
        <v>406</v>
      </c>
      <c r="AU8" s="513" t="s">
        <v>407</v>
      </c>
      <c r="AV8" s="90" t="s">
        <v>408</v>
      </c>
      <c r="AW8" s="513" t="s">
        <v>409</v>
      </c>
      <c r="AX8" s="514" t="s">
        <v>410</v>
      </c>
      <c r="AY8" s="172" t="s">
        <v>411</v>
      </c>
      <c r="AZ8" s="702"/>
      <c r="BA8" s="90" t="s">
        <v>405</v>
      </c>
      <c r="BB8" s="513" t="s">
        <v>406</v>
      </c>
      <c r="BC8" s="513" t="s">
        <v>407</v>
      </c>
      <c r="BD8" s="90" t="s">
        <v>408</v>
      </c>
      <c r="BE8" s="513" t="s">
        <v>409</v>
      </c>
      <c r="BF8" s="514" t="s">
        <v>410</v>
      </c>
      <c r="BG8" s="172" t="s">
        <v>411</v>
      </c>
      <c r="BH8" s="776"/>
      <c r="BI8" s="90" t="s">
        <v>405</v>
      </c>
      <c r="BJ8" s="513" t="s">
        <v>406</v>
      </c>
      <c r="BK8" s="513" t="s">
        <v>407</v>
      </c>
      <c r="BL8" s="90" t="s">
        <v>408</v>
      </c>
      <c r="BM8" s="513" t="s">
        <v>409</v>
      </c>
      <c r="BN8" s="90" t="s">
        <v>410</v>
      </c>
      <c r="BO8" s="172" t="s">
        <v>411</v>
      </c>
    </row>
    <row r="9" spans="1:67" x14ac:dyDescent="0.2">
      <c r="A9" s="154"/>
      <c r="B9" s="183" t="s">
        <v>377</v>
      </c>
      <c r="C9" s="184"/>
      <c r="D9" s="176">
        <f>E9+F9+G9+H9+I9+J9+K9</f>
        <v>55</v>
      </c>
      <c r="E9" s="157">
        <f t="shared" ref="E9:K9" si="0">SUM(E10:E13)</f>
        <v>44</v>
      </c>
      <c r="F9" s="157">
        <f t="shared" si="0"/>
        <v>2</v>
      </c>
      <c r="G9" s="157">
        <f t="shared" si="0"/>
        <v>0</v>
      </c>
      <c r="H9" s="157">
        <f t="shared" si="0"/>
        <v>2</v>
      </c>
      <c r="I9" s="157">
        <f t="shared" si="0"/>
        <v>4</v>
      </c>
      <c r="J9" s="157">
        <f t="shared" si="0"/>
        <v>1</v>
      </c>
      <c r="K9" s="177">
        <f t="shared" si="0"/>
        <v>2</v>
      </c>
      <c r="L9" s="176">
        <f>M9+N9+O9+P9+Q9+R9+S9</f>
        <v>796</v>
      </c>
      <c r="M9" s="157">
        <f t="shared" ref="M9:S9" si="1">SUM(M10:M13)</f>
        <v>131</v>
      </c>
      <c r="N9" s="157">
        <f t="shared" si="1"/>
        <v>25</v>
      </c>
      <c r="O9" s="157">
        <f t="shared" si="1"/>
        <v>0</v>
      </c>
      <c r="P9" s="157">
        <f t="shared" si="1"/>
        <v>89</v>
      </c>
      <c r="Q9" s="157">
        <f t="shared" si="1"/>
        <v>504</v>
      </c>
      <c r="R9" s="157">
        <f t="shared" si="1"/>
        <v>2</v>
      </c>
      <c r="S9" s="177">
        <f t="shared" si="1"/>
        <v>45</v>
      </c>
      <c r="T9" s="176">
        <f>U9+V9+W9+X9+Y9+Z9+AA9</f>
        <v>851</v>
      </c>
      <c r="U9" s="157">
        <f t="shared" ref="U9:AA9" si="2">SUM(U10:U13)</f>
        <v>175</v>
      </c>
      <c r="V9" s="157">
        <f t="shared" si="2"/>
        <v>27</v>
      </c>
      <c r="W9" s="157">
        <f t="shared" si="2"/>
        <v>0</v>
      </c>
      <c r="X9" s="157">
        <f t="shared" si="2"/>
        <v>91</v>
      </c>
      <c r="Y9" s="157">
        <f t="shared" si="2"/>
        <v>508</v>
      </c>
      <c r="Z9" s="157">
        <f t="shared" si="2"/>
        <v>3</v>
      </c>
      <c r="AA9" s="177">
        <f t="shared" si="2"/>
        <v>47</v>
      </c>
      <c r="AB9" s="176">
        <f>AC9+AD9+AE9+AF9+AG9+AH9+AI9</f>
        <v>814</v>
      </c>
      <c r="AC9" s="157">
        <f t="shared" ref="AC9:AI9" si="3">SUM(AC10:AC13)</f>
        <v>146</v>
      </c>
      <c r="AD9" s="157">
        <f t="shared" si="3"/>
        <v>24</v>
      </c>
      <c r="AE9" s="157">
        <f t="shared" si="3"/>
        <v>0</v>
      </c>
      <c r="AF9" s="157">
        <f t="shared" si="3"/>
        <v>87</v>
      </c>
      <c r="AG9" s="157">
        <f t="shared" si="3"/>
        <v>508</v>
      </c>
      <c r="AH9" s="157">
        <f t="shared" si="3"/>
        <v>2</v>
      </c>
      <c r="AI9" s="177">
        <f t="shared" si="3"/>
        <v>47</v>
      </c>
      <c r="AJ9" s="176">
        <f>AK9+AL9+AM9+AN9+AO9+AP9+AQ9</f>
        <v>720</v>
      </c>
      <c r="AK9" s="157">
        <f t="shared" ref="AK9:AQ9" si="4">SUM(AK10:AK13)</f>
        <v>101</v>
      </c>
      <c r="AL9" s="157">
        <f t="shared" si="4"/>
        <v>17</v>
      </c>
      <c r="AM9" s="157">
        <f t="shared" si="4"/>
        <v>0</v>
      </c>
      <c r="AN9" s="157">
        <f t="shared" si="4"/>
        <v>84</v>
      </c>
      <c r="AO9" s="157">
        <f t="shared" si="4"/>
        <v>474</v>
      </c>
      <c r="AP9" s="157">
        <f t="shared" si="4"/>
        <v>2</v>
      </c>
      <c r="AQ9" s="157">
        <f t="shared" si="4"/>
        <v>42</v>
      </c>
      <c r="AR9" s="157">
        <f>AS9+AT9+AU9+AV9+AW9+AX9+AY9</f>
        <v>94</v>
      </c>
      <c r="AS9" s="157">
        <f t="shared" ref="AS9:AY9" si="5">SUM(AS10:AS13)</f>
        <v>45</v>
      </c>
      <c r="AT9" s="157">
        <f t="shared" si="5"/>
        <v>7</v>
      </c>
      <c r="AU9" s="157">
        <f t="shared" si="5"/>
        <v>0</v>
      </c>
      <c r="AV9" s="157">
        <f t="shared" si="5"/>
        <v>3</v>
      </c>
      <c r="AW9" s="157">
        <f t="shared" si="5"/>
        <v>34</v>
      </c>
      <c r="AX9" s="157">
        <f t="shared" si="5"/>
        <v>0</v>
      </c>
      <c r="AY9" s="177">
        <f t="shared" si="5"/>
        <v>5</v>
      </c>
      <c r="AZ9" s="176">
        <f>BA9+BB9+BC9+BD9+BE9+BF9+BG9</f>
        <v>784</v>
      </c>
      <c r="BA9" s="157">
        <f t="shared" ref="BA9:BG9" si="6">SUM(BA10:BA13)</f>
        <v>116</v>
      </c>
      <c r="BB9" s="157">
        <f t="shared" si="6"/>
        <v>24</v>
      </c>
      <c r="BC9" s="157">
        <f t="shared" si="6"/>
        <v>0</v>
      </c>
      <c r="BD9" s="157">
        <f t="shared" si="6"/>
        <v>87</v>
      </c>
      <c r="BE9" s="157">
        <f t="shared" si="6"/>
        <v>508</v>
      </c>
      <c r="BF9" s="157">
        <f t="shared" si="6"/>
        <v>2</v>
      </c>
      <c r="BG9" s="177">
        <f t="shared" si="6"/>
        <v>47</v>
      </c>
      <c r="BH9" s="176">
        <f>BI9+BJ9+BK9+BL9+BM9+BN9+BO9</f>
        <v>37</v>
      </c>
      <c r="BI9" s="157">
        <f t="shared" ref="BI9:BO9" si="7">SUM(BI10:BI13)</f>
        <v>29</v>
      </c>
      <c r="BJ9" s="157">
        <f t="shared" si="7"/>
        <v>3</v>
      </c>
      <c r="BK9" s="157">
        <f t="shared" si="7"/>
        <v>0</v>
      </c>
      <c r="BL9" s="157">
        <f t="shared" si="7"/>
        <v>4</v>
      </c>
      <c r="BM9" s="157">
        <f t="shared" si="7"/>
        <v>0</v>
      </c>
      <c r="BN9" s="157">
        <f t="shared" si="7"/>
        <v>1</v>
      </c>
      <c r="BO9" s="177">
        <f t="shared" si="7"/>
        <v>0</v>
      </c>
    </row>
    <row r="10" spans="1:67" ht="39.75" customHeight="1" x14ac:dyDescent="0.2">
      <c r="A10" s="154">
        <v>1</v>
      </c>
      <c r="B10" s="524" t="s">
        <v>608</v>
      </c>
      <c r="C10" s="178">
        <v>14</v>
      </c>
      <c r="D10" s="176">
        <f>E10+F10+G10+H10+I10+J10+K10</f>
        <v>26</v>
      </c>
      <c r="E10" s="179">
        <v>21</v>
      </c>
      <c r="F10" s="92">
        <v>0</v>
      </c>
      <c r="G10" s="92">
        <v>0</v>
      </c>
      <c r="H10" s="92">
        <v>1</v>
      </c>
      <c r="I10" s="92">
        <v>4</v>
      </c>
      <c r="J10" s="185">
        <v>0</v>
      </c>
      <c r="K10" s="159">
        <v>0</v>
      </c>
      <c r="L10" s="176">
        <f>M10+N10+O10+P10+Q10+R10+S10</f>
        <v>402</v>
      </c>
      <c r="M10" s="92">
        <v>56</v>
      </c>
      <c r="N10" s="92">
        <v>12</v>
      </c>
      <c r="O10" s="92">
        <v>0</v>
      </c>
      <c r="P10" s="92">
        <v>34</v>
      </c>
      <c r="Q10" s="92">
        <v>281</v>
      </c>
      <c r="R10" s="92">
        <v>1</v>
      </c>
      <c r="S10" s="159">
        <v>18</v>
      </c>
      <c r="T10" s="176">
        <f>U10+V10+W10+X10+Y10+Z10+AA10</f>
        <v>428</v>
      </c>
      <c r="U10" s="156">
        <f t="shared" ref="U10:AA13" si="8">E10+M10</f>
        <v>77</v>
      </c>
      <c r="V10" s="156">
        <f t="shared" si="8"/>
        <v>12</v>
      </c>
      <c r="W10" s="156">
        <f t="shared" si="8"/>
        <v>0</v>
      </c>
      <c r="X10" s="156">
        <f t="shared" si="8"/>
        <v>35</v>
      </c>
      <c r="Y10" s="156">
        <f t="shared" si="8"/>
        <v>285</v>
      </c>
      <c r="Z10" s="156">
        <f t="shared" si="8"/>
        <v>1</v>
      </c>
      <c r="AA10" s="156">
        <f t="shared" si="8"/>
        <v>18</v>
      </c>
      <c r="AB10" s="176">
        <f>AC10+AD10+AE10+AF10+AG10+AH10+AI10</f>
        <v>412</v>
      </c>
      <c r="AC10" s="156">
        <f t="shared" ref="AC10:AI13" si="9">AK10+AS10</f>
        <v>66</v>
      </c>
      <c r="AD10" s="156">
        <f t="shared" si="9"/>
        <v>9</v>
      </c>
      <c r="AE10" s="157">
        <f t="shared" si="9"/>
        <v>0</v>
      </c>
      <c r="AF10" s="156">
        <f t="shared" si="9"/>
        <v>34</v>
      </c>
      <c r="AG10" s="156">
        <f t="shared" si="9"/>
        <v>285</v>
      </c>
      <c r="AH10" s="156">
        <f t="shared" si="9"/>
        <v>0</v>
      </c>
      <c r="AI10" s="158">
        <f t="shared" si="9"/>
        <v>18</v>
      </c>
      <c r="AJ10" s="176">
        <f>AK10+AL10+AM10+AN10+AO10+AP10+AQ10</f>
        <v>380</v>
      </c>
      <c r="AK10" s="92">
        <v>57</v>
      </c>
      <c r="AL10" s="92">
        <v>7</v>
      </c>
      <c r="AM10" s="92">
        <v>0</v>
      </c>
      <c r="AN10" s="92">
        <v>33</v>
      </c>
      <c r="AO10" s="92">
        <v>266</v>
      </c>
      <c r="AP10" s="92">
        <v>0</v>
      </c>
      <c r="AQ10" s="92">
        <v>17</v>
      </c>
      <c r="AR10" s="157">
        <f>AS10+AT10+AU10+AV10+AW10+AX10+AY10</f>
        <v>32</v>
      </c>
      <c r="AS10" s="92">
        <v>9</v>
      </c>
      <c r="AT10" s="92">
        <v>2</v>
      </c>
      <c r="AU10" s="92">
        <v>0</v>
      </c>
      <c r="AV10" s="92">
        <v>1</v>
      </c>
      <c r="AW10" s="92">
        <v>19</v>
      </c>
      <c r="AX10" s="92">
        <v>0</v>
      </c>
      <c r="AY10" s="159">
        <v>1</v>
      </c>
      <c r="AZ10" s="176">
        <f>BA10+BB10+BC10+BD10+BE10+BF10+BG10</f>
        <v>396</v>
      </c>
      <c r="BA10" s="92">
        <v>50</v>
      </c>
      <c r="BB10" s="92">
        <v>9</v>
      </c>
      <c r="BC10" s="92">
        <v>0</v>
      </c>
      <c r="BD10" s="92">
        <v>34</v>
      </c>
      <c r="BE10" s="92">
        <v>285</v>
      </c>
      <c r="BF10" s="92">
        <v>0</v>
      </c>
      <c r="BG10" s="159">
        <v>18</v>
      </c>
      <c r="BH10" s="176">
        <f>BI10+BJ10+BK10+BL10+BM10+BN10+BO10</f>
        <v>16</v>
      </c>
      <c r="BI10" s="156">
        <f t="shared" ref="BI10:BO13" si="10">U10-AC10</f>
        <v>11</v>
      </c>
      <c r="BJ10" s="156">
        <f t="shared" si="10"/>
        <v>3</v>
      </c>
      <c r="BK10" s="157">
        <f t="shared" si="10"/>
        <v>0</v>
      </c>
      <c r="BL10" s="156">
        <f t="shared" si="10"/>
        <v>1</v>
      </c>
      <c r="BM10" s="156">
        <f t="shared" si="10"/>
        <v>0</v>
      </c>
      <c r="BN10" s="156">
        <f t="shared" si="10"/>
        <v>1</v>
      </c>
      <c r="BO10" s="158">
        <f t="shared" si="10"/>
        <v>0</v>
      </c>
    </row>
    <row r="11" spans="1:67" ht="51" customHeight="1" x14ac:dyDescent="0.2">
      <c r="A11" s="154">
        <v>2</v>
      </c>
      <c r="B11" s="524" t="s">
        <v>609</v>
      </c>
      <c r="C11" s="178">
        <v>22</v>
      </c>
      <c r="D11" s="176">
        <f>E11+F11+G11+H11+I11+J11+K11</f>
        <v>1</v>
      </c>
      <c r="E11" s="179">
        <v>1</v>
      </c>
      <c r="F11" s="92">
        <v>0</v>
      </c>
      <c r="G11" s="92">
        <v>0</v>
      </c>
      <c r="H11" s="92">
        <v>0</v>
      </c>
      <c r="I11" s="92">
        <v>0</v>
      </c>
      <c r="J11" s="185">
        <v>0</v>
      </c>
      <c r="K11" s="159">
        <v>0</v>
      </c>
      <c r="L11" s="176">
        <f>M11+N11+O11+P11+Q11+R11+S11</f>
        <v>29</v>
      </c>
      <c r="M11" s="92">
        <v>8</v>
      </c>
      <c r="N11" s="92">
        <v>1</v>
      </c>
      <c r="O11" s="92">
        <v>0</v>
      </c>
      <c r="P11" s="92">
        <v>14</v>
      </c>
      <c r="Q11" s="92">
        <v>0</v>
      </c>
      <c r="R11" s="92">
        <v>0</v>
      </c>
      <c r="S11" s="159">
        <v>6</v>
      </c>
      <c r="T11" s="176">
        <f>U11+V11+W11+X11+Y11+Z11+AA11</f>
        <v>30</v>
      </c>
      <c r="U11" s="156">
        <f t="shared" si="8"/>
        <v>9</v>
      </c>
      <c r="V11" s="156">
        <f t="shared" si="8"/>
        <v>1</v>
      </c>
      <c r="W11" s="156">
        <f t="shared" si="8"/>
        <v>0</v>
      </c>
      <c r="X11" s="156">
        <f t="shared" si="8"/>
        <v>14</v>
      </c>
      <c r="Y11" s="156">
        <f t="shared" si="8"/>
        <v>0</v>
      </c>
      <c r="Z11" s="156">
        <f t="shared" si="8"/>
        <v>0</v>
      </c>
      <c r="AA11" s="156">
        <f t="shared" si="8"/>
        <v>6</v>
      </c>
      <c r="AB11" s="176">
        <f>AC11+AD11+AE11+AF11+AG11+AH11+AI11</f>
        <v>30</v>
      </c>
      <c r="AC11" s="156">
        <f t="shared" si="9"/>
        <v>9</v>
      </c>
      <c r="AD11" s="156">
        <f t="shared" si="9"/>
        <v>1</v>
      </c>
      <c r="AE11" s="157">
        <f t="shared" si="9"/>
        <v>0</v>
      </c>
      <c r="AF11" s="156">
        <f t="shared" si="9"/>
        <v>14</v>
      </c>
      <c r="AG11" s="156">
        <f t="shared" si="9"/>
        <v>0</v>
      </c>
      <c r="AH11" s="156">
        <f t="shared" si="9"/>
        <v>0</v>
      </c>
      <c r="AI11" s="158">
        <f t="shared" si="9"/>
        <v>6</v>
      </c>
      <c r="AJ11" s="176">
        <f>AK11+AL11+AM11+AN11+AO11+AP11+AQ11</f>
        <v>18</v>
      </c>
      <c r="AK11" s="92">
        <v>0</v>
      </c>
      <c r="AL11" s="92">
        <v>0</v>
      </c>
      <c r="AM11" s="92">
        <v>0</v>
      </c>
      <c r="AN11" s="92">
        <v>13</v>
      </c>
      <c r="AO11" s="92">
        <v>0</v>
      </c>
      <c r="AP11" s="92">
        <v>0</v>
      </c>
      <c r="AQ11" s="92">
        <v>5</v>
      </c>
      <c r="AR11" s="157">
        <f>AS11+AT11+AU11+AV11+AW11+AX11+AY11</f>
        <v>12</v>
      </c>
      <c r="AS11" s="92">
        <v>9</v>
      </c>
      <c r="AT11" s="92">
        <v>1</v>
      </c>
      <c r="AU11" s="92">
        <v>0</v>
      </c>
      <c r="AV11" s="92">
        <v>1</v>
      </c>
      <c r="AW11" s="92">
        <v>0</v>
      </c>
      <c r="AX11" s="92">
        <v>0</v>
      </c>
      <c r="AY11" s="159">
        <v>1</v>
      </c>
      <c r="AZ11" s="176">
        <f>BA11+BB11+BC11+BD11+BE11+BF11+BG11</f>
        <v>29</v>
      </c>
      <c r="BA11" s="92">
        <v>8</v>
      </c>
      <c r="BB11" s="92">
        <v>1</v>
      </c>
      <c r="BC11" s="92">
        <v>0</v>
      </c>
      <c r="BD11" s="92">
        <v>14</v>
      </c>
      <c r="BE11" s="92">
        <v>0</v>
      </c>
      <c r="BF11" s="92">
        <v>0</v>
      </c>
      <c r="BG11" s="159">
        <v>6</v>
      </c>
      <c r="BH11" s="176">
        <f>BI11+BJ11+BK11+BL11+BM11+BN11+BO11</f>
        <v>0</v>
      </c>
      <c r="BI11" s="156">
        <f t="shared" si="10"/>
        <v>0</v>
      </c>
      <c r="BJ11" s="156">
        <f t="shared" si="10"/>
        <v>0</v>
      </c>
      <c r="BK11" s="157">
        <f t="shared" si="10"/>
        <v>0</v>
      </c>
      <c r="BL11" s="156">
        <f t="shared" si="10"/>
        <v>0</v>
      </c>
      <c r="BM11" s="156">
        <f t="shared" si="10"/>
        <v>0</v>
      </c>
      <c r="BN11" s="156">
        <f t="shared" si="10"/>
        <v>0</v>
      </c>
      <c r="BO11" s="158">
        <f t="shared" si="10"/>
        <v>0</v>
      </c>
    </row>
    <row r="12" spans="1:67" ht="39.75" customHeight="1" x14ac:dyDescent="0.2">
      <c r="A12" s="154">
        <v>3</v>
      </c>
      <c r="B12" s="524" t="s">
        <v>610</v>
      </c>
      <c r="C12" s="178">
        <v>9</v>
      </c>
      <c r="D12" s="176">
        <f>E12+F12+G12+H12+I12+J12+K12</f>
        <v>0</v>
      </c>
      <c r="E12" s="179">
        <v>0</v>
      </c>
      <c r="F12" s="92">
        <v>0</v>
      </c>
      <c r="G12" s="92">
        <v>0</v>
      </c>
      <c r="H12" s="92">
        <v>0</v>
      </c>
      <c r="I12" s="92">
        <v>0</v>
      </c>
      <c r="J12" s="185">
        <v>0</v>
      </c>
      <c r="K12" s="159">
        <v>0</v>
      </c>
      <c r="L12" s="176">
        <f>M12+N12+O12+P12+Q12+R12+S12</f>
        <v>26</v>
      </c>
      <c r="M12" s="92">
        <v>5</v>
      </c>
      <c r="N12" s="92">
        <v>0</v>
      </c>
      <c r="O12" s="92">
        <v>0</v>
      </c>
      <c r="P12" s="92">
        <v>9</v>
      </c>
      <c r="Q12" s="92">
        <v>0</v>
      </c>
      <c r="R12" s="92">
        <v>0</v>
      </c>
      <c r="S12" s="159">
        <v>12</v>
      </c>
      <c r="T12" s="176">
        <f>U12+V12+W12+X12+Y12+Z12+AA12</f>
        <v>26</v>
      </c>
      <c r="U12" s="156">
        <f t="shared" si="8"/>
        <v>5</v>
      </c>
      <c r="V12" s="156">
        <f t="shared" si="8"/>
        <v>0</v>
      </c>
      <c r="W12" s="156">
        <f t="shared" si="8"/>
        <v>0</v>
      </c>
      <c r="X12" s="156">
        <f t="shared" si="8"/>
        <v>9</v>
      </c>
      <c r="Y12" s="156">
        <f t="shared" si="8"/>
        <v>0</v>
      </c>
      <c r="Z12" s="156">
        <f t="shared" si="8"/>
        <v>0</v>
      </c>
      <c r="AA12" s="156">
        <f t="shared" si="8"/>
        <v>12</v>
      </c>
      <c r="AB12" s="176">
        <f>AC12+AD12+AE12+AF12+AG12+AH12+AI12</f>
        <v>26</v>
      </c>
      <c r="AC12" s="156">
        <f t="shared" si="9"/>
        <v>5</v>
      </c>
      <c r="AD12" s="156">
        <f t="shared" si="9"/>
        <v>0</v>
      </c>
      <c r="AE12" s="157">
        <f t="shared" si="9"/>
        <v>0</v>
      </c>
      <c r="AF12" s="156">
        <f t="shared" si="9"/>
        <v>9</v>
      </c>
      <c r="AG12" s="156">
        <f t="shared" si="9"/>
        <v>0</v>
      </c>
      <c r="AH12" s="156">
        <f t="shared" si="9"/>
        <v>0</v>
      </c>
      <c r="AI12" s="158">
        <f t="shared" si="9"/>
        <v>12</v>
      </c>
      <c r="AJ12" s="176">
        <f>AK12+AL12+AM12+AN12+AO12+AP12+AQ12</f>
        <v>21</v>
      </c>
      <c r="AK12" s="92">
        <v>0</v>
      </c>
      <c r="AL12" s="92">
        <v>0</v>
      </c>
      <c r="AM12" s="92">
        <v>0</v>
      </c>
      <c r="AN12" s="92">
        <v>9</v>
      </c>
      <c r="AO12" s="92">
        <v>0</v>
      </c>
      <c r="AP12" s="92">
        <v>0</v>
      </c>
      <c r="AQ12" s="92">
        <v>12</v>
      </c>
      <c r="AR12" s="157">
        <f>AS12+AT12+AU12+AV12+AW12+AX12+AY12</f>
        <v>5</v>
      </c>
      <c r="AS12" s="92">
        <v>5</v>
      </c>
      <c r="AT12" s="92">
        <v>0</v>
      </c>
      <c r="AU12" s="92">
        <v>0</v>
      </c>
      <c r="AV12" s="92">
        <v>0</v>
      </c>
      <c r="AW12" s="92">
        <v>0</v>
      </c>
      <c r="AX12" s="92">
        <v>0</v>
      </c>
      <c r="AY12" s="159">
        <v>0</v>
      </c>
      <c r="AZ12" s="176">
        <f>BA12+BB12+BC12+BD12+BE12+BF12+BG12</f>
        <v>26</v>
      </c>
      <c r="BA12" s="92">
        <v>5</v>
      </c>
      <c r="BB12" s="92">
        <v>0</v>
      </c>
      <c r="BC12" s="92">
        <v>0</v>
      </c>
      <c r="BD12" s="92">
        <v>9</v>
      </c>
      <c r="BE12" s="92">
        <v>0</v>
      </c>
      <c r="BF12" s="92">
        <v>0</v>
      </c>
      <c r="BG12" s="159">
        <v>12</v>
      </c>
      <c r="BH12" s="176">
        <f>BI12+BJ12+BK12+BL12+BM12+BN12+BO12</f>
        <v>0</v>
      </c>
      <c r="BI12" s="156">
        <f t="shared" si="10"/>
        <v>0</v>
      </c>
      <c r="BJ12" s="156">
        <f t="shared" si="10"/>
        <v>0</v>
      </c>
      <c r="BK12" s="157">
        <f t="shared" si="10"/>
        <v>0</v>
      </c>
      <c r="BL12" s="156">
        <f t="shared" si="10"/>
        <v>0</v>
      </c>
      <c r="BM12" s="156">
        <f t="shared" si="10"/>
        <v>0</v>
      </c>
      <c r="BN12" s="156">
        <f t="shared" si="10"/>
        <v>0</v>
      </c>
      <c r="BO12" s="158">
        <f t="shared" si="10"/>
        <v>0</v>
      </c>
    </row>
    <row r="13" spans="1:67" ht="29.25" customHeight="1" x14ac:dyDescent="0.2">
      <c r="A13" s="154">
        <v>4</v>
      </c>
      <c r="B13" s="524" t="s">
        <v>611</v>
      </c>
      <c r="C13" s="178">
        <v>11</v>
      </c>
      <c r="D13" s="176">
        <f>E13+F13+G13+H13+I13+J13+K13</f>
        <v>28</v>
      </c>
      <c r="E13" s="179">
        <v>22</v>
      </c>
      <c r="F13" s="92">
        <v>2</v>
      </c>
      <c r="G13" s="92">
        <v>0</v>
      </c>
      <c r="H13" s="92">
        <v>1</v>
      </c>
      <c r="I13" s="92">
        <v>0</v>
      </c>
      <c r="J13" s="185">
        <v>1</v>
      </c>
      <c r="K13" s="159">
        <v>2</v>
      </c>
      <c r="L13" s="176">
        <f>M13+N13+O13+P13+Q13+R13+S13</f>
        <v>339</v>
      </c>
      <c r="M13" s="92">
        <v>62</v>
      </c>
      <c r="N13" s="92">
        <v>12</v>
      </c>
      <c r="O13" s="92">
        <v>0</v>
      </c>
      <c r="P13" s="92">
        <v>32</v>
      </c>
      <c r="Q13" s="92">
        <v>223</v>
      </c>
      <c r="R13" s="92">
        <v>1</v>
      </c>
      <c r="S13" s="159">
        <v>9</v>
      </c>
      <c r="T13" s="176">
        <f>U13+V13+W13+X13+Y13+Z13+AA13</f>
        <v>367</v>
      </c>
      <c r="U13" s="156">
        <f t="shared" si="8"/>
        <v>84</v>
      </c>
      <c r="V13" s="156">
        <f t="shared" si="8"/>
        <v>14</v>
      </c>
      <c r="W13" s="156">
        <f t="shared" si="8"/>
        <v>0</v>
      </c>
      <c r="X13" s="156">
        <f t="shared" si="8"/>
        <v>33</v>
      </c>
      <c r="Y13" s="156">
        <f t="shared" si="8"/>
        <v>223</v>
      </c>
      <c r="Z13" s="156">
        <f t="shared" si="8"/>
        <v>2</v>
      </c>
      <c r="AA13" s="156">
        <f t="shared" si="8"/>
        <v>11</v>
      </c>
      <c r="AB13" s="176">
        <f>AC13+AD13+AE13+AF13+AG13+AH13+AI13</f>
        <v>346</v>
      </c>
      <c r="AC13" s="156">
        <f t="shared" si="9"/>
        <v>66</v>
      </c>
      <c r="AD13" s="156">
        <f t="shared" si="9"/>
        <v>14</v>
      </c>
      <c r="AE13" s="157">
        <f t="shared" si="9"/>
        <v>0</v>
      </c>
      <c r="AF13" s="156">
        <f t="shared" si="9"/>
        <v>30</v>
      </c>
      <c r="AG13" s="156">
        <f t="shared" si="9"/>
        <v>223</v>
      </c>
      <c r="AH13" s="156">
        <f t="shared" si="9"/>
        <v>2</v>
      </c>
      <c r="AI13" s="158">
        <f t="shared" si="9"/>
        <v>11</v>
      </c>
      <c r="AJ13" s="176">
        <f>AK13+AL13+AM13+AN13+AO13+AP13+AQ13</f>
        <v>301</v>
      </c>
      <c r="AK13" s="92">
        <v>44</v>
      </c>
      <c r="AL13" s="92">
        <v>10</v>
      </c>
      <c r="AM13" s="92">
        <v>0</v>
      </c>
      <c r="AN13" s="92">
        <v>29</v>
      </c>
      <c r="AO13" s="92">
        <v>208</v>
      </c>
      <c r="AP13" s="92">
        <v>2</v>
      </c>
      <c r="AQ13" s="92">
        <v>8</v>
      </c>
      <c r="AR13" s="157">
        <f>AS13+AT13+AU13+AV13+AW13+AX13+AY13</f>
        <v>45</v>
      </c>
      <c r="AS13" s="92">
        <v>22</v>
      </c>
      <c r="AT13" s="92">
        <v>4</v>
      </c>
      <c r="AU13" s="92">
        <v>0</v>
      </c>
      <c r="AV13" s="92">
        <v>1</v>
      </c>
      <c r="AW13" s="92">
        <v>15</v>
      </c>
      <c r="AX13" s="92">
        <v>0</v>
      </c>
      <c r="AY13" s="159">
        <v>3</v>
      </c>
      <c r="AZ13" s="176">
        <f>BA13+BB13+BC13+BD13+BE13+BF13+BG13</f>
        <v>333</v>
      </c>
      <c r="BA13" s="92">
        <v>53</v>
      </c>
      <c r="BB13" s="92">
        <v>14</v>
      </c>
      <c r="BC13" s="92">
        <v>0</v>
      </c>
      <c r="BD13" s="92">
        <v>30</v>
      </c>
      <c r="BE13" s="92">
        <v>223</v>
      </c>
      <c r="BF13" s="92">
        <v>2</v>
      </c>
      <c r="BG13" s="159">
        <v>11</v>
      </c>
      <c r="BH13" s="176">
        <f>BI13+BJ13+BK13+BL13+BM13+BN13+BO13</f>
        <v>21</v>
      </c>
      <c r="BI13" s="156">
        <f t="shared" si="10"/>
        <v>18</v>
      </c>
      <c r="BJ13" s="156">
        <f t="shared" si="10"/>
        <v>0</v>
      </c>
      <c r="BK13" s="157">
        <f t="shared" si="10"/>
        <v>0</v>
      </c>
      <c r="BL13" s="156">
        <f t="shared" si="10"/>
        <v>3</v>
      </c>
      <c r="BM13" s="156">
        <f t="shared" si="10"/>
        <v>0</v>
      </c>
      <c r="BN13" s="156">
        <f t="shared" si="10"/>
        <v>0</v>
      </c>
      <c r="BO13" s="158">
        <f t="shared" si="10"/>
        <v>0</v>
      </c>
    </row>
    <row r="15" spans="1:67" x14ac:dyDescent="0.2">
      <c r="BA15" s="710" t="s">
        <v>61</v>
      </c>
      <c r="BB15" s="710"/>
      <c r="BC15" s="710"/>
      <c r="BD15" s="710"/>
      <c r="BE15" s="710"/>
      <c r="BF15" s="710"/>
      <c r="BG15" s="710"/>
      <c r="BH15" s="710"/>
      <c r="BI15" s="710"/>
      <c r="BJ15" s="710"/>
      <c r="BK15" s="66"/>
    </row>
    <row r="17" spans="36:53" ht="16.5" x14ac:dyDescent="0.25">
      <c r="AJ17" s="160" t="s">
        <v>603</v>
      </c>
      <c r="AO17" s="161" t="s">
        <v>176</v>
      </c>
      <c r="AP17" s="162"/>
      <c r="AQ17" s="162"/>
      <c r="AR17" s="163"/>
      <c r="AS17" s="163"/>
      <c r="AT17" s="163"/>
      <c r="AU17" s="163"/>
      <c r="AV17" s="164" t="s">
        <v>594</v>
      </c>
      <c r="AW17" s="165"/>
      <c r="AX17" s="165"/>
      <c r="AY17" s="165"/>
      <c r="AZ17" s="166"/>
      <c r="BA17" s="166"/>
    </row>
    <row r="18" spans="36:53" ht="16.5" x14ac:dyDescent="0.25">
      <c r="AJ18" s="167"/>
      <c r="AO18" s="161" t="s">
        <v>606</v>
      </c>
      <c r="AP18" s="162"/>
      <c r="AQ18" s="162"/>
      <c r="AR18" s="163"/>
      <c r="AS18" s="163"/>
      <c r="AT18" s="163"/>
      <c r="AU18" s="163"/>
      <c r="AV18" s="521" t="s">
        <v>595</v>
      </c>
      <c r="AW18" s="168"/>
      <c r="AX18" s="186"/>
      <c r="AY18" s="168"/>
      <c r="AZ18" s="166"/>
      <c r="BA18" s="166"/>
    </row>
    <row r="19" spans="36:53" x14ac:dyDescent="0.2">
      <c r="AJ19" s="88"/>
      <c r="AO19" s="7" t="s">
        <v>607</v>
      </c>
      <c r="AP19" s="88"/>
      <c r="AQ19" s="88"/>
      <c r="AR19" s="88"/>
      <c r="AS19" s="88"/>
      <c r="AT19" s="88"/>
      <c r="AU19" s="88"/>
      <c r="AV19" s="7" t="s">
        <v>177</v>
      </c>
      <c r="AW19" s="88"/>
      <c r="AX19" s="88"/>
      <c r="AY19" s="88"/>
      <c r="AZ19" s="88"/>
      <c r="BA19" s="88"/>
    </row>
    <row r="20" spans="36:53" x14ac:dyDescent="0.2">
      <c r="AV20" s="522" t="s">
        <v>596</v>
      </c>
    </row>
    <row r="165" spans="14:14" x14ac:dyDescent="0.2">
      <c r="N165" s="187"/>
    </row>
  </sheetData>
  <mergeCells count="31">
    <mergeCell ref="AZ5:BG5"/>
    <mergeCell ref="AJ5:AY5"/>
    <mergeCell ref="T7:T8"/>
    <mergeCell ref="T5:AA6"/>
    <mergeCell ref="U7:AA7"/>
    <mergeCell ref="AB5:AI6"/>
    <mergeCell ref="A5:A8"/>
    <mergeCell ref="B5:B8"/>
    <mergeCell ref="C5:C8"/>
    <mergeCell ref="D5:K6"/>
    <mergeCell ref="L5:S6"/>
    <mergeCell ref="M7:S7"/>
    <mergeCell ref="D7:D8"/>
    <mergeCell ref="E7:K7"/>
    <mergeCell ref="L7:L8"/>
    <mergeCell ref="O1:P1"/>
    <mergeCell ref="BA15:BJ15"/>
    <mergeCell ref="AR7:AR8"/>
    <mergeCell ref="AS7:AY7"/>
    <mergeCell ref="AZ7:AZ8"/>
    <mergeCell ref="BA7:BG7"/>
    <mergeCell ref="AB7:AB8"/>
    <mergeCell ref="AC7:AI7"/>
    <mergeCell ref="BH5:BO6"/>
    <mergeCell ref="AJ6:AQ6"/>
    <mergeCell ref="BH7:BH8"/>
    <mergeCell ref="BI7:BO7"/>
    <mergeCell ref="AJ7:AJ8"/>
    <mergeCell ref="AK7:AQ7"/>
    <mergeCell ref="AR6:AY6"/>
    <mergeCell ref="AZ6:BG6"/>
  </mergeCells>
  <hyperlinks>
    <hyperlink ref="O1:P1" location="'Списък Приложения'!A1" display="НАЗАД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F55"/>
  <sheetViews>
    <sheetView zoomScale="125" zoomScaleNormal="125" workbookViewId="0">
      <selection activeCell="AE2" sqref="AE2:AH2"/>
    </sheetView>
  </sheetViews>
  <sheetFormatPr defaultRowHeight="12.75" x14ac:dyDescent="0.2"/>
  <cols>
    <col min="1" max="1" width="5.28515625" customWidth="1"/>
    <col min="2" max="2" width="29.140625" customWidth="1"/>
    <col min="3" max="3" width="8.5703125" customWidth="1"/>
    <col min="4" max="4" width="3.28515625" customWidth="1"/>
    <col min="5" max="6" width="3.7109375" customWidth="1"/>
    <col min="7" max="7" width="3.28515625" customWidth="1"/>
    <col min="8" max="8" width="3" customWidth="1"/>
    <col min="9" max="9" width="3.140625" customWidth="1"/>
    <col min="10" max="10" width="3.42578125" customWidth="1"/>
    <col min="11" max="11" width="3.140625" customWidth="1"/>
    <col min="12" max="12" width="3" customWidth="1"/>
    <col min="13" max="13" width="3.42578125" customWidth="1"/>
    <col min="14" max="14" width="3.5703125" customWidth="1"/>
    <col min="15" max="16" width="3.140625" customWidth="1"/>
    <col min="17" max="17" width="2.7109375" customWidth="1"/>
    <col min="18" max="18" width="3.7109375" customWidth="1"/>
    <col min="19" max="19" width="3" customWidth="1"/>
    <col min="20" max="20" width="3.5703125" customWidth="1"/>
    <col min="21" max="21" width="2.85546875" customWidth="1"/>
    <col min="22" max="22" width="3.42578125" customWidth="1"/>
    <col min="23" max="23" width="3.5703125" customWidth="1"/>
    <col min="24" max="24" width="3.85546875" customWidth="1"/>
    <col min="25" max="25" width="3.28515625" customWidth="1"/>
    <col min="26" max="26" width="3.85546875" customWidth="1"/>
    <col min="27" max="27" width="3.5703125" customWidth="1"/>
    <col min="28" max="28" width="3.42578125" customWidth="1"/>
    <col min="29" max="29" width="3.5703125" customWidth="1"/>
    <col min="30" max="30" width="3.42578125" customWidth="1"/>
    <col min="31" max="31" width="8.5703125" customWidth="1"/>
    <col min="32" max="33" width="4.7109375" customWidth="1"/>
    <col min="34" max="34" width="4.42578125" customWidth="1"/>
    <col min="35" max="35" width="4.28515625" customWidth="1"/>
    <col min="36" max="36" width="4.42578125" customWidth="1"/>
    <col min="37" max="37" width="4.7109375" customWidth="1"/>
    <col min="38" max="38" width="4" customWidth="1"/>
    <col min="39" max="42" width="4.7109375" customWidth="1"/>
    <col min="43" max="43" width="4.28515625" customWidth="1"/>
    <col min="44" max="44" width="4.7109375" customWidth="1"/>
    <col min="45" max="47" width="4.28515625" customWidth="1"/>
    <col min="48" max="48" width="3.7109375" customWidth="1"/>
    <col min="49" max="49" width="3.85546875" customWidth="1"/>
    <col min="50" max="50" width="4" customWidth="1"/>
    <col min="51" max="51" width="4.7109375" customWidth="1"/>
    <col min="52" max="53" width="4.42578125" customWidth="1"/>
    <col min="54" max="55" width="4.140625" customWidth="1"/>
    <col min="56" max="58" width="4.7109375" customWidth="1"/>
  </cols>
  <sheetData>
    <row r="1" spans="1:58" ht="65.25" customHeight="1" x14ac:dyDescent="0.2">
      <c r="B1" s="153" t="s">
        <v>362</v>
      </c>
      <c r="C1" s="151"/>
      <c r="AE1" s="151"/>
    </row>
    <row r="2" spans="1:58" ht="30.75" customHeight="1" x14ac:dyDescent="0.2">
      <c r="B2" s="794" t="s">
        <v>590</v>
      </c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U2" s="794"/>
      <c r="V2" s="794"/>
      <c r="W2" s="794"/>
      <c r="X2" s="794"/>
      <c r="Y2" s="794"/>
      <c r="Z2" s="794"/>
      <c r="AA2" s="794"/>
      <c r="AB2" s="794"/>
      <c r="AC2" s="794"/>
      <c r="AD2" s="794"/>
      <c r="AE2" s="793" t="s">
        <v>419</v>
      </c>
      <c r="AF2" s="793"/>
      <c r="AG2" s="793"/>
      <c r="AH2" s="793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228"/>
      <c r="BA2" s="228"/>
      <c r="BB2" s="228"/>
      <c r="BC2" s="228"/>
      <c r="BD2" s="228"/>
      <c r="BE2" s="228"/>
      <c r="BF2" s="228"/>
    </row>
    <row r="3" spans="1:58" ht="13.5" thickBot="1" x14ac:dyDescent="0.25">
      <c r="G3" s="151"/>
      <c r="L3" s="151" t="s">
        <v>462</v>
      </c>
      <c r="AI3" s="151"/>
    </row>
    <row r="4" spans="1:58" ht="42" customHeight="1" x14ac:dyDescent="0.2">
      <c r="A4" s="739" t="s">
        <v>399</v>
      </c>
      <c r="B4" s="790" t="s">
        <v>463</v>
      </c>
      <c r="C4" s="753" t="s">
        <v>364</v>
      </c>
      <c r="D4" s="754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5"/>
      <c r="AE4" s="753" t="s">
        <v>365</v>
      </c>
      <c r="AF4" s="754"/>
      <c r="AG4" s="754"/>
      <c r="AH4" s="754"/>
      <c r="AI4" s="754"/>
      <c r="AJ4" s="754"/>
      <c r="AK4" s="754"/>
      <c r="AL4" s="754"/>
      <c r="AM4" s="754"/>
      <c r="AN4" s="754"/>
      <c r="AO4" s="754"/>
      <c r="AP4" s="754"/>
      <c r="AQ4" s="754"/>
      <c r="AR4" s="754"/>
      <c r="AS4" s="754"/>
      <c r="AT4" s="754"/>
      <c r="AU4" s="754"/>
      <c r="AV4" s="754"/>
      <c r="AW4" s="754"/>
      <c r="AX4" s="754"/>
      <c r="AY4" s="754"/>
      <c r="AZ4" s="754"/>
      <c r="BA4" s="754"/>
      <c r="BB4" s="754"/>
      <c r="BC4" s="754"/>
      <c r="BD4" s="754"/>
      <c r="BE4" s="754"/>
      <c r="BF4" s="755"/>
    </row>
    <row r="5" spans="1:58" ht="15.75" customHeight="1" x14ac:dyDescent="0.2">
      <c r="A5" s="740"/>
      <c r="B5" s="791"/>
      <c r="C5" s="747" t="s">
        <v>366</v>
      </c>
      <c r="D5" s="748"/>
      <c r="E5" s="748"/>
      <c r="F5" s="748"/>
      <c r="G5" s="748"/>
      <c r="H5" s="748"/>
      <c r="I5" s="748"/>
      <c r="J5" s="748"/>
      <c r="K5" s="748"/>
      <c r="L5" s="748"/>
      <c r="M5" s="748"/>
      <c r="N5" s="748"/>
      <c r="O5" s="748"/>
      <c r="P5" s="748"/>
      <c r="Q5" s="748"/>
      <c r="R5" s="748"/>
      <c r="S5" s="748"/>
      <c r="T5" s="748"/>
      <c r="U5" s="748"/>
      <c r="V5" s="748"/>
      <c r="W5" s="748"/>
      <c r="X5" s="748"/>
      <c r="Y5" s="748"/>
      <c r="Z5" s="748"/>
      <c r="AA5" s="748"/>
      <c r="AB5" s="748"/>
      <c r="AC5" s="748"/>
      <c r="AD5" s="749"/>
      <c r="AE5" s="747" t="s">
        <v>366</v>
      </c>
      <c r="AF5" s="748"/>
      <c r="AG5" s="748"/>
      <c r="AH5" s="748"/>
      <c r="AI5" s="748"/>
      <c r="AJ5" s="748"/>
      <c r="AK5" s="748"/>
      <c r="AL5" s="748"/>
      <c r="AM5" s="748"/>
      <c r="AN5" s="748"/>
      <c r="AO5" s="748"/>
      <c r="AP5" s="748"/>
      <c r="AQ5" s="748"/>
      <c r="AR5" s="748"/>
      <c r="AS5" s="748"/>
      <c r="AT5" s="748"/>
      <c r="AU5" s="748"/>
      <c r="AV5" s="748"/>
      <c r="AW5" s="748"/>
      <c r="AX5" s="748"/>
      <c r="AY5" s="748"/>
      <c r="AZ5" s="748"/>
      <c r="BA5" s="748"/>
      <c r="BB5" s="748"/>
      <c r="BC5" s="748"/>
      <c r="BD5" s="748"/>
      <c r="BE5" s="748"/>
      <c r="BF5" s="749"/>
    </row>
    <row r="6" spans="1:58" s="67" customFormat="1" ht="24" customHeight="1" x14ac:dyDescent="0.2">
      <c r="A6" s="789"/>
      <c r="B6" s="791"/>
      <c r="C6" s="250" t="s">
        <v>89</v>
      </c>
      <c r="D6" s="260">
        <v>1</v>
      </c>
      <c r="E6" s="251">
        <v>2</v>
      </c>
      <c r="F6" s="251" t="s">
        <v>367</v>
      </c>
      <c r="G6" s="251" t="s">
        <v>368</v>
      </c>
      <c r="H6" s="251" t="s">
        <v>369</v>
      </c>
      <c r="I6" s="251" t="s">
        <v>464</v>
      </c>
      <c r="J6" s="251" t="s">
        <v>465</v>
      </c>
      <c r="K6" s="251" t="s">
        <v>466</v>
      </c>
      <c r="L6" s="251" t="s">
        <v>467</v>
      </c>
      <c r="M6" s="251" t="s">
        <v>370</v>
      </c>
      <c r="N6" s="251" t="s">
        <v>371</v>
      </c>
      <c r="O6" s="251" t="s">
        <v>372</v>
      </c>
      <c r="P6" s="251" t="s">
        <v>55</v>
      </c>
      <c r="Q6" s="251" t="s">
        <v>56</v>
      </c>
      <c r="R6" s="251" t="s">
        <v>57</v>
      </c>
      <c r="S6" s="251" t="s">
        <v>58</v>
      </c>
      <c r="T6" s="251" t="s">
        <v>373</v>
      </c>
      <c r="U6" s="251" t="s">
        <v>374</v>
      </c>
      <c r="V6" s="251" t="s">
        <v>375</v>
      </c>
      <c r="W6" s="251" t="s">
        <v>376</v>
      </c>
      <c r="X6" s="251" t="s">
        <v>470</v>
      </c>
      <c r="Y6" s="251" t="s">
        <v>471</v>
      </c>
      <c r="Z6" s="251" t="s">
        <v>472</v>
      </c>
      <c r="AA6" s="251" t="s">
        <v>473</v>
      </c>
      <c r="AB6" s="251" t="s">
        <v>474</v>
      </c>
      <c r="AC6" s="251" t="s">
        <v>475</v>
      </c>
      <c r="AD6" s="252" t="s">
        <v>476</v>
      </c>
      <c r="AE6" s="250" t="s">
        <v>89</v>
      </c>
      <c r="AF6" s="260">
        <v>1</v>
      </c>
      <c r="AG6" s="251">
        <v>2</v>
      </c>
      <c r="AH6" s="251" t="s">
        <v>367</v>
      </c>
      <c r="AI6" s="251" t="s">
        <v>368</v>
      </c>
      <c r="AJ6" s="251" t="s">
        <v>369</v>
      </c>
      <c r="AK6" s="251" t="s">
        <v>464</v>
      </c>
      <c r="AL6" s="251" t="s">
        <v>465</v>
      </c>
      <c r="AM6" s="251" t="s">
        <v>466</v>
      </c>
      <c r="AN6" s="251" t="s">
        <v>467</v>
      </c>
      <c r="AO6" s="251" t="s">
        <v>370</v>
      </c>
      <c r="AP6" s="251" t="s">
        <v>371</v>
      </c>
      <c r="AQ6" s="251" t="s">
        <v>372</v>
      </c>
      <c r="AR6" s="251" t="s">
        <v>55</v>
      </c>
      <c r="AS6" s="251" t="s">
        <v>56</v>
      </c>
      <c r="AT6" s="251" t="s">
        <v>57</v>
      </c>
      <c r="AU6" s="251" t="s">
        <v>58</v>
      </c>
      <c r="AV6" s="251" t="s">
        <v>373</v>
      </c>
      <c r="AW6" s="251" t="s">
        <v>374</v>
      </c>
      <c r="AX6" s="251" t="s">
        <v>375</v>
      </c>
      <c r="AY6" s="251" t="s">
        <v>376</v>
      </c>
      <c r="AZ6" s="251" t="s">
        <v>470</v>
      </c>
      <c r="BA6" s="251" t="s">
        <v>471</v>
      </c>
      <c r="BB6" s="251" t="s">
        <v>472</v>
      </c>
      <c r="BC6" s="251" t="s">
        <v>473</v>
      </c>
      <c r="BD6" s="251" t="s">
        <v>474</v>
      </c>
      <c r="BE6" s="251" t="s">
        <v>475</v>
      </c>
      <c r="BF6" s="252" t="s">
        <v>476</v>
      </c>
    </row>
    <row r="7" spans="1:58" x14ac:dyDescent="0.2">
      <c r="A7" s="261"/>
      <c r="B7" s="262" t="s">
        <v>89</v>
      </c>
      <c r="C7" s="176">
        <f>D7+E7+F7+G7+H7+I7+J7+K7+L7+M7+N7+O7+P7+Q7+R7+S7+T7+U7+V7+W7+X7+Y7+Z7+AA7+AB7+AC7+AD7</f>
        <v>12</v>
      </c>
      <c r="D7" s="156">
        <f t="shared" ref="D7:AD7" si="0">SUM(D8:D11)</f>
        <v>5</v>
      </c>
      <c r="E7" s="156">
        <f t="shared" si="0"/>
        <v>0</v>
      </c>
      <c r="F7" s="156">
        <f t="shared" si="0"/>
        <v>2</v>
      </c>
      <c r="G7" s="156">
        <f t="shared" si="0"/>
        <v>1</v>
      </c>
      <c r="H7" s="156">
        <f t="shared" si="0"/>
        <v>0</v>
      </c>
      <c r="I7" s="156">
        <f t="shared" si="0"/>
        <v>0</v>
      </c>
      <c r="J7" s="156">
        <f t="shared" si="0"/>
        <v>0</v>
      </c>
      <c r="K7" s="156">
        <f t="shared" si="0"/>
        <v>0</v>
      </c>
      <c r="L7" s="156">
        <f t="shared" si="0"/>
        <v>0</v>
      </c>
      <c r="M7" s="156">
        <f t="shared" si="0"/>
        <v>3</v>
      </c>
      <c r="N7" s="156">
        <f t="shared" si="0"/>
        <v>1</v>
      </c>
      <c r="O7" s="156">
        <f t="shared" si="0"/>
        <v>0</v>
      </c>
      <c r="P7" s="156">
        <f t="shared" si="0"/>
        <v>0</v>
      </c>
      <c r="Q7" s="156">
        <f t="shared" si="0"/>
        <v>0</v>
      </c>
      <c r="R7" s="156">
        <f t="shared" si="0"/>
        <v>0</v>
      </c>
      <c r="S7" s="156">
        <f t="shared" si="0"/>
        <v>0</v>
      </c>
      <c r="T7" s="156">
        <f t="shared" si="0"/>
        <v>0</v>
      </c>
      <c r="U7" s="156">
        <f t="shared" si="0"/>
        <v>0</v>
      </c>
      <c r="V7" s="156">
        <f t="shared" si="0"/>
        <v>0</v>
      </c>
      <c r="W7" s="156">
        <f t="shared" si="0"/>
        <v>0</v>
      </c>
      <c r="X7" s="156">
        <f t="shared" si="0"/>
        <v>0</v>
      </c>
      <c r="Y7" s="156">
        <f t="shared" si="0"/>
        <v>0</v>
      </c>
      <c r="Z7" s="156">
        <f t="shared" si="0"/>
        <v>0</v>
      </c>
      <c r="AA7" s="156">
        <f t="shared" si="0"/>
        <v>0</v>
      </c>
      <c r="AB7" s="156">
        <f t="shared" si="0"/>
        <v>0</v>
      </c>
      <c r="AC7" s="156">
        <f t="shared" si="0"/>
        <v>0</v>
      </c>
      <c r="AD7" s="158">
        <f t="shared" si="0"/>
        <v>0</v>
      </c>
      <c r="AE7" s="176">
        <f>AF7+AG7+AH7+AI7+AJ7+AK7+AL7+AM7+AN7+AO7+AP7+AQ7+AR7+AS7+AT7+AU7+AV7+AW7+AX7+AY7+AZ7+BA7+BB7+BC7+BD7+BE7+BF7</f>
        <v>3</v>
      </c>
      <c r="AF7" s="156">
        <f t="shared" ref="AF7:BF7" si="1">SUM(AF8:AF11)</f>
        <v>0</v>
      </c>
      <c r="AG7" s="156">
        <f t="shared" si="1"/>
        <v>0</v>
      </c>
      <c r="AH7" s="156">
        <f t="shared" si="1"/>
        <v>1</v>
      </c>
      <c r="AI7" s="156">
        <f t="shared" si="1"/>
        <v>1</v>
      </c>
      <c r="AJ7" s="156">
        <f t="shared" si="1"/>
        <v>0</v>
      </c>
      <c r="AK7" s="156">
        <f t="shared" si="1"/>
        <v>0</v>
      </c>
      <c r="AL7" s="156">
        <f t="shared" si="1"/>
        <v>0</v>
      </c>
      <c r="AM7" s="156">
        <f t="shared" si="1"/>
        <v>0</v>
      </c>
      <c r="AN7" s="156">
        <f t="shared" si="1"/>
        <v>0</v>
      </c>
      <c r="AO7" s="156">
        <f t="shared" si="1"/>
        <v>1</v>
      </c>
      <c r="AP7" s="156">
        <f t="shared" si="1"/>
        <v>0</v>
      </c>
      <c r="AQ7" s="156">
        <f t="shared" si="1"/>
        <v>0</v>
      </c>
      <c r="AR7" s="156">
        <f t="shared" si="1"/>
        <v>0</v>
      </c>
      <c r="AS7" s="156">
        <f t="shared" si="1"/>
        <v>0</v>
      </c>
      <c r="AT7" s="156">
        <f t="shared" si="1"/>
        <v>0</v>
      </c>
      <c r="AU7" s="156">
        <f t="shared" si="1"/>
        <v>0</v>
      </c>
      <c r="AV7" s="156">
        <f t="shared" si="1"/>
        <v>0</v>
      </c>
      <c r="AW7" s="156">
        <f t="shared" si="1"/>
        <v>0</v>
      </c>
      <c r="AX7" s="156">
        <f t="shared" si="1"/>
        <v>0</v>
      </c>
      <c r="AY7" s="156">
        <f t="shared" si="1"/>
        <v>0</v>
      </c>
      <c r="AZ7" s="156">
        <f t="shared" si="1"/>
        <v>0</v>
      </c>
      <c r="BA7" s="156">
        <f t="shared" si="1"/>
        <v>0</v>
      </c>
      <c r="BB7" s="156">
        <f t="shared" si="1"/>
        <v>0</v>
      </c>
      <c r="BC7" s="156">
        <f t="shared" si="1"/>
        <v>0</v>
      </c>
      <c r="BD7" s="156">
        <f t="shared" si="1"/>
        <v>0</v>
      </c>
      <c r="BE7" s="156">
        <f t="shared" si="1"/>
        <v>0</v>
      </c>
      <c r="BF7" s="158">
        <f t="shared" si="1"/>
        <v>0</v>
      </c>
    </row>
    <row r="8" spans="1:58" ht="25.5" x14ac:dyDescent="0.2">
      <c r="A8" s="154">
        <v>1</v>
      </c>
      <c r="B8" s="520" t="s">
        <v>597</v>
      </c>
      <c r="C8" s="176">
        <f>D8+E8+F8+G8+H8+I8+J8+K8+L8+M8+N8+O8+P8+Q8+R8+S8+T8+U8+V8+W8+X8+Y8+Z8+AA8+AB8+AC8+AD8</f>
        <v>8</v>
      </c>
      <c r="D8" s="92">
        <v>3</v>
      </c>
      <c r="E8" s="92"/>
      <c r="F8" s="92">
        <v>1</v>
      </c>
      <c r="G8" s="92">
        <v>1</v>
      </c>
      <c r="H8" s="92"/>
      <c r="I8" s="92"/>
      <c r="J8" s="92"/>
      <c r="K8" s="92"/>
      <c r="L8" s="92"/>
      <c r="M8" s="92">
        <v>3</v>
      </c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159"/>
      <c r="AE8" s="176">
        <f t="shared" ref="AE8:AE11" si="2">AF8+AG8+AH8+AI8+AJ8+AK8+AL8+AM8+AN8+AO8+AP8+AQ8+AR8+AS8+AT8+AU8+AV8+AW8+AX8+AY8+AZ8+BA8+BB8+BC8+BD8+BE8+BF8</f>
        <v>2</v>
      </c>
      <c r="AF8" s="92"/>
      <c r="AG8" s="92"/>
      <c r="AH8" s="92">
        <v>1</v>
      </c>
      <c r="AI8" s="92"/>
      <c r="AJ8" s="92"/>
      <c r="AK8" s="92"/>
      <c r="AL8" s="92"/>
      <c r="AM8" s="92"/>
      <c r="AN8" s="92"/>
      <c r="AO8" s="92">
        <v>1</v>
      </c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159"/>
    </row>
    <row r="9" spans="1:58" ht="25.5" x14ac:dyDescent="0.2">
      <c r="A9" s="154">
        <v>2</v>
      </c>
      <c r="B9" s="520" t="s">
        <v>598</v>
      </c>
      <c r="C9" s="176">
        <f t="shared" ref="C9:C11" si="3">D9+E9+F9+G9+H9+I9+J9+K9+L9+M9+N9+O9+P9+Q9+R9+S9+T9+U9+V9+W9+X9+Y9+Z9+AA9+AB9+AC9+AD9</f>
        <v>0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159"/>
      <c r="AE9" s="176">
        <f>AF9+AG9+AH9+AI9+AJ9+AK9+AL9+AM9+AN9+AO9+AP9+AQ9+AR9+AS9+AT9+AU9+AV9+AW9+AX9+AY9+AZ9+BA9+BB9+BC9+BD9+BE9+BF9</f>
        <v>0</v>
      </c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159"/>
    </row>
    <row r="10" spans="1:58" ht="25.5" x14ac:dyDescent="0.2">
      <c r="A10" s="154">
        <v>3</v>
      </c>
      <c r="B10" s="520" t="s">
        <v>599</v>
      </c>
      <c r="C10" s="176">
        <f t="shared" si="3"/>
        <v>0</v>
      </c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159"/>
      <c r="AE10" s="176">
        <f t="shared" si="2"/>
        <v>0</v>
      </c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159"/>
    </row>
    <row r="11" spans="1:58" ht="25.5" x14ac:dyDescent="0.2">
      <c r="A11" s="154">
        <v>4</v>
      </c>
      <c r="B11" s="520" t="s">
        <v>600</v>
      </c>
      <c r="C11" s="176">
        <f t="shared" si="3"/>
        <v>4</v>
      </c>
      <c r="D11" s="92">
        <v>2</v>
      </c>
      <c r="E11" s="92"/>
      <c r="F11" s="92">
        <v>1</v>
      </c>
      <c r="G11" s="92"/>
      <c r="H11" s="92"/>
      <c r="I11" s="92"/>
      <c r="J11" s="92"/>
      <c r="K11" s="92"/>
      <c r="L11" s="92"/>
      <c r="M11" s="92"/>
      <c r="N11" s="92">
        <v>1</v>
      </c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159"/>
      <c r="AE11" s="176">
        <f t="shared" si="2"/>
        <v>1</v>
      </c>
      <c r="AF11" s="92"/>
      <c r="AG11" s="92"/>
      <c r="AH11" s="92"/>
      <c r="AI11" s="92">
        <v>1</v>
      </c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159"/>
    </row>
    <row r="12" spans="1:58" x14ac:dyDescent="0.2">
      <c r="A12" s="65"/>
    </row>
    <row r="13" spans="1:58" ht="12.75" customHeight="1" x14ac:dyDescent="0.2">
      <c r="A13" s="65"/>
      <c r="AV13" s="710" t="s">
        <v>61</v>
      </c>
      <c r="AW13" s="710"/>
      <c r="AX13" s="710"/>
      <c r="AY13" s="710"/>
      <c r="AZ13" s="710"/>
      <c r="BA13" s="710"/>
      <c r="BB13" s="710"/>
      <c r="BC13" s="710"/>
      <c r="BD13" s="710"/>
    </row>
    <row r="14" spans="1:58" ht="16.5" x14ac:dyDescent="0.25">
      <c r="AE14" s="160" t="s">
        <v>603</v>
      </c>
      <c r="AH14" s="161" t="s">
        <v>176</v>
      </c>
      <c r="AI14" s="162"/>
      <c r="AJ14" s="162"/>
      <c r="AK14" s="163"/>
      <c r="AL14" s="163"/>
      <c r="AM14" s="163"/>
      <c r="AN14" s="163"/>
      <c r="AO14" s="164" t="s">
        <v>594</v>
      </c>
      <c r="AP14" s="165"/>
      <c r="AQ14" s="165"/>
      <c r="AR14" s="165"/>
      <c r="AS14" s="166"/>
      <c r="AT14" s="166"/>
    </row>
    <row r="15" spans="1:58" ht="16.5" x14ac:dyDescent="0.25">
      <c r="AE15" s="167"/>
      <c r="AH15" s="161" t="s">
        <v>591</v>
      </c>
      <c r="AI15" s="162"/>
      <c r="AJ15" s="162"/>
      <c r="AK15" s="163"/>
      <c r="AL15" s="163"/>
      <c r="AM15" s="163"/>
      <c r="AN15" s="163"/>
      <c r="AO15" s="164" t="s">
        <v>595</v>
      </c>
      <c r="AP15" s="168"/>
      <c r="AQ15" s="168"/>
      <c r="AR15" s="168"/>
      <c r="AS15" s="166"/>
      <c r="AT15" s="166"/>
    </row>
    <row r="16" spans="1:58" x14ac:dyDescent="0.2">
      <c r="AE16" s="88"/>
      <c r="AH16" s="7" t="s">
        <v>45</v>
      </c>
      <c r="AI16" s="88"/>
      <c r="AJ16" s="88"/>
      <c r="AK16" s="88"/>
      <c r="AL16" s="88"/>
      <c r="AM16" s="88"/>
      <c r="AN16" s="88"/>
      <c r="AO16" s="7" t="s">
        <v>177</v>
      </c>
      <c r="AP16" s="88"/>
      <c r="AQ16" s="88"/>
      <c r="AR16" s="88"/>
      <c r="AS16" s="88"/>
      <c r="AT16" s="88"/>
    </row>
    <row r="17" spans="2:41" x14ac:dyDescent="0.2">
      <c r="AH17" s="7" t="s">
        <v>593</v>
      </c>
      <c r="AO17" s="151" t="s">
        <v>596</v>
      </c>
    </row>
    <row r="18" spans="2:41" ht="180" customHeight="1" x14ac:dyDescent="0.25">
      <c r="B18" s="169" t="s">
        <v>379</v>
      </c>
    </row>
    <row r="19" spans="2:41" x14ac:dyDescent="0.2">
      <c r="B19" s="67" t="s">
        <v>380</v>
      </c>
    </row>
    <row r="20" spans="2:41" ht="14.25" customHeight="1" x14ac:dyDescent="0.2">
      <c r="B20" s="67" t="s">
        <v>477</v>
      </c>
    </row>
    <row r="21" spans="2:41" ht="14.25" customHeight="1" x14ac:dyDescent="0.2">
      <c r="B21" s="67"/>
    </row>
    <row r="22" spans="2:41" ht="15.95" customHeight="1" x14ac:dyDescent="0.2">
      <c r="B22" s="788" t="s">
        <v>478</v>
      </c>
      <c r="C22" s="788"/>
      <c r="D22" s="788"/>
      <c r="E22" s="788"/>
      <c r="F22" s="788"/>
      <c r="G22" s="788"/>
      <c r="H22" s="788"/>
      <c r="I22" s="788"/>
      <c r="J22" s="788"/>
      <c r="K22" s="788"/>
      <c r="L22" s="788"/>
      <c r="M22" s="788"/>
      <c r="N22" s="788"/>
      <c r="O22" s="788"/>
      <c r="P22" s="788"/>
      <c r="Q22" s="788"/>
      <c r="R22" s="788"/>
      <c r="S22" s="788"/>
      <c r="T22" s="788"/>
      <c r="U22" s="788"/>
      <c r="V22" s="788"/>
      <c r="W22" s="788"/>
      <c r="X22" s="788"/>
      <c r="Y22" s="788"/>
      <c r="Z22" s="788"/>
    </row>
    <row r="23" spans="2:41" ht="15.95" customHeight="1" x14ac:dyDescent="0.2">
      <c r="B23" s="788" t="s">
        <v>479</v>
      </c>
      <c r="C23" s="788"/>
      <c r="D23" s="788"/>
      <c r="E23" s="788"/>
      <c r="F23" s="788"/>
      <c r="G23" s="788"/>
      <c r="H23" s="788"/>
      <c r="I23" s="788"/>
      <c r="J23" s="788"/>
      <c r="K23" s="788"/>
      <c r="L23" s="788"/>
      <c r="M23" s="788"/>
      <c r="N23" s="788"/>
      <c r="O23" s="788"/>
      <c r="P23" s="788"/>
      <c r="Q23" s="788"/>
      <c r="R23" s="788"/>
      <c r="S23" s="788"/>
      <c r="T23" s="788"/>
      <c r="U23" s="788"/>
      <c r="V23" s="788"/>
      <c r="W23" s="788"/>
      <c r="X23" s="788"/>
      <c r="Y23" s="788"/>
      <c r="Z23" s="788"/>
    </row>
    <row r="24" spans="2:41" ht="15.95" customHeight="1" x14ac:dyDescent="0.2">
      <c r="B24" s="787" t="s">
        <v>480</v>
      </c>
      <c r="C24" s="788"/>
      <c r="D24" s="788"/>
      <c r="E24" s="788"/>
      <c r="F24" s="788"/>
      <c r="G24" s="788"/>
      <c r="H24" s="788"/>
      <c r="I24" s="788"/>
      <c r="J24" s="788"/>
      <c r="K24" s="788"/>
      <c r="L24" s="788"/>
      <c r="M24" s="788"/>
      <c r="N24" s="788"/>
      <c r="O24" s="788"/>
      <c r="P24" s="788"/>
      <c r="Q24" s="788"/>
      <c r="R24" s="788"/>
      <c r="S24" s="788"/>
      <c r="T24" s="788"/>
      <c r="U24" s="788"/>
      <c r="V24" s="788"/>
      <c r="W24" s="788"/>
      <c r="X24" s="788"/>
      <c r="Y24" s="788"/>
      <c r="Z24" s="788"/>
    </row>
    <row r="25" spans="2:41" ht="28.5" customHeight="1" x14ac:dyDescent="0.2">
      <c r="B25" s="786" t="s">
        <v>584</v>
      </c>
      <c r="C25" s="786"/>
      <c r="D25" s="786"/>
      <c r="E25" s="786"/>
      <c r="F25" s="786"/>
      <c r="G25" s="786"/>
      <c r="H25" s="786"/>
      <c r="I25" s="786"/>
      <c r="J25" s="786"/>
      <c r="K25" s="786"/>
      <c r="L25" s="786"/>
      <c r="M25" s="786"/>
      <c r="N25" s="786"/>
      <c r="O25" s="786"/>
      <c r="P25" s="786"/>
      <c r="Q25" s="786"/>
      <c r="R25" s="786"/>
      <c r="S25" s="786"/>
      <c r="T25" s="786"/>
      <c r="U25" s="786"/>
      <c r="V25" s="786"/>
      <c r="W25" s="786"/>
      <c r="X25" s="786"/>
      <c r="Y25" s="786"/>
      <c r="Z25" s="786"/>
    </row>
    <row r="26" spans="2:41" ht="15.95" customHeight="1" x14ac:dyDescent="0.2">
      <c r="B26" s="786" t="s">
        <v>481</v>
      </c>
      <c r="C26" s="786"/>
      <c r="D26" s="786"/>
      <c r="E26" s="786"/>
      <c r="F26" s="786"/>
      <c r="G26" s="786"/>
      <c r="H26" s="786"/>
      <c r="I26" s="786"/>
      <c r="J26" s="786"/>
      <c r="K26" s="786"/>
      <c r="L26" s="786"/>
      <c r="M26" s="786"/>
      <c r="N26" s="786"/>
      <c r="O26" s="786"/>
      <c r="P26" s="786"/>
      <c r="Q26" s="786"/>
      <c r="R26" s="786"/>
      <c r="S26" s="786"/>
      <c r="T26" s="786"/>
      <c r="U26" s="786"/>
      <c r="V26" s="786"/>
      <c r="W26" s="786"/>
      <c r="X26" s="786"/>
      <c r="Y26" s="786"/>
      <c r="Z26" s="786"/>
    </row>
    <row r="27" spans="2:41" ht="15.95" customHeight="1" x14ac:dyDescent="0.2">
      <c r="B27" s="786" t="s">
        <v>482</v>
      </c>
      <c r="C27" s="786"/>
      <c r="D27" s="786"/>
      <c r="E27" s="786"/>
      <c r="F27" s="786"/>
      <c r="G27" s="786"/>
      <c r="H27" s="786"/>
      <c r="I27" s="786"/>
      <c r="J27" s="786"/>
      <c r="K27" s="786"/>
      <c r="L27" s="786"/>
      <c r="M27" s="786"/>
      <c r="N27" s="786"/>
      <c r="O27" s="786"/>
      <c r="P27" s="786"/>
      <c r="Q27" s="786"/>
      <c r="R27" s="786"/>
      <c r="S27" s="786"/>
      <c r="T27" s="786"/>
      <c r="U27" s="786"/>
      <c r="V27" s="786"/>
      <c r="W27" s="786"/>
      <c r="X27" s="786"/>
      <c r="Y27" s="786"/>
      <c r="Z27" s="786"/>
    </row>
    <row r="28" spans="2:41" ht="15.95" customHeight="1" x14ac:dyDescent="0.2">
      <c r="B28" s="787" t="s">
        <v>483</v>
      </c>
      <c r="C28" s="788"/>
      <c r="D28" s="788"/>
      <c r="E28" s="788"/>
      <c r="F28" s="788"/>
      <c r="G28" s="788"/>
      <c r="H28" s="788"/>
      <c r="I28" s="788"/>
      <c r="J28" s="788"/>
      <c r="K28" s="788"/>
      <c r="L28" s="788"/>
      <c r="M28" s="788"/>
      <c r="N28" s="788"/>
      <c r="O28" s="788"/>
      <c r="P28" s="788"/>
      <c r="Q28" s="788"/>
      <c r="R28" s="788"/>
      <c r="S28" s="788"/>
      <c r="T28" s="788"/>
      <c r="U28" s="788"/>
      <c r="V28" s="788"/>
      <c r="W28" s="788"/>
      <c r="X28" s="788"/>
      <c r="Y28" s="788"/>
      <c r="Z28" s="788"/>
    </row>
    <row r="29" spans="2:41" ht="15.95" customHeight="1" x14ac:dyDescent="0.2">
      <c r="B29" s="786" t="s">
        <v>484</v>
      </c>
      <c r="C29" s="786"/>
      <c r="D29" s="786"/>
      <c r="E29" s="786"/>
      <c r="F29" s="786"/>
      <c r="G29" s="786"/>
      <c r="H29" s="786"/>
      <c r="I29" s="786"/>
      <c r="J29" s="786"/>
      <c r="K29" s="786"/>
      <c r="L29" s="786"/>
      <c r="M29" s="786"/>
      <c r="N29" s="786"/>
      <c r="O29" s="786"/>
      <c r="P29" s="786"/>
      <c r="Q29" s="786"/>
      <c r="R29" s="786"/>
      <c r="S29" s="786"/>
      <c r="T29" s="786"/>
      <c r="U29" s="786"/>
      <c r="V29" s="786"/>
      <c r="W29" s="786"/>
      <c r="X29" s="786"/>
      <c r="Y29" s="786"/>
      <c r="Z29" s="786"/>
    </row>
    <row r="30" spans="2:41" ht="37.5" customHeight="1" x14ac:dyDescent="0.2">
      <c r="B30" s="786" t="s">
        <v>485</v>
      </c>
      <c r="C30" s="786"/>
      <c r="D30" s="786"/>
      <c r="E30" s="786"/>
      <c r="F30" s="786"/>
      <c r="G30" s="786"/>
      <c r="H30" s="786"/>
      <c r="I30" s="786"/>
      <c r="J30" s="786"/>
      <c r="K30" s="786"/>
      <c r="L30" s="786"/>
      <c r="M30" s="786"/>
      <c r="N30" s="786"/>
      <c r="O30" s="786"/>
      <c r="P30" s="786"/>
      <c r="Q30" s="786"/>
      <c r="R30" s="786"/>
      <c r="S30" s="786"/>
      <c r="T30" s="786"/>
      <c r="U30" s="786"/>
      <c r="V30" s="786"/>
      <c r="W30" s="786"/>
      <c r="X30" s="786"/>
      <c r="Y30" s="786"/>
      <c r="Z30" s="786"/>
    </row>
    <row r="31" spans="2:41" ht="29.25" customHeight="1" x14ac:dyDescent="0.2">
      <c r="B31" s="786" t="s">
        <v>486</v>
      </c>
      <c r="C31" s="786"/>
      <c r="D31" s="786"/>
      <c r="E31" s="786"/>
      <c r="F31" s="786"/>
      <c r="G31" s="786"/>
      <c r="H31" s="786"/>
      <c r="I31" s="786"/>
      <c r="J31" s="786"/>
      <c r="K31" s="786"/>
      <c r="L31" s="786"/>
      <c r="M31" s="786"/>
      <c r="N31" s="786"/>
      <c r="O31" s="786"/>
      <c r="P31" s="786"/>
      <c r="Q31" s="786"/>
      <c r="R31" s="786"/>
      <c r="S31" s="786"/>
      <c r="T31" s="786"/>
      <c r="U31" s="786"/>
      <c r="V31" s="786"/>
      <c r="W31" s="786"/>
      <c r="X31" s="786"/>
      <c r="Y31" s="786"/>
      <c r="Z31" s="786"/>
    </row>
    <row r="32" spans="2:41" ht="15.95" customHeight="1" x14ac:dyDescent="0.2">
      <c r="B32" s="786" t="s">
        <v>487</v>
      </c>
      <c r="C32" s="786"/>
      <c r="D32" s="786"/>
      <c r="E32" s="786"/>
      <c r="F32" s="786"/>
      <c r="G32" s="786"/>
      <c r="H32" s="786"/>
      <c r="I32" s="786"/>
      <c r="J32" s="786"/>
      <c r="K32" s="786"/>
      <c r="L32" s="786"/>
      <c r="M32" s="786"/>
      <c r="N32" s="786"/>
      <c r="O32" s="786"/>
      <c r="P32" s="786"/>
      <c r="Q32" s="786"/>
      <c r="R32" s="786"/>
      <c r="S32" s="786"/>
      <c r="T32" s="786"/>
      <c r="U32" s="786"/>
      <c r="V32" s="786"/>
      <c r="W32" s="786"/>
      <c r="X32" s="786"/>
      <c r="Y32" s="786"/>
      <c r="Z32" s="786"/>
    </row>
    <row r="33" spans="2:26" ht="26.25" customHeight="1" x14ac:dyDescent="0.2">
      <c r="B33" s="787" t="s">
        <v>488</v>
      </c>
      <c r="C33" s="788"/>
      <c r="D33" s="788"/>
      <c r="E33" s="788"/>
      <c r="F33" s="788"/>
      <c r="G33" s="788"/>
      <c r="H33" s="788"/>
      <c r="I33" s="788"/>
      <c r="J33" s="788"/>
      <c r="K33" s="788"/>
      <c r="L33" s="788"/>
      <c r="M33" s="788"/>
      <c r="N33" s="788"/>
      <c r="O33" s="788"/>
      <c r="P33" s="788"/>
      <c r="Q33" s="788"/>
      <c r="R33" s="788"/>
      <c r="S33" s="788"/>
      <c r="T33" s="788"/>
      <c r="U33" s="788"/>
      <c r="V33" s="788"/>
      <c r="W33" s="788"/>
      <c r="X33" s="788"/>
      <c r="Y33" s="788"/>
      <c r="Z33" s="788"/>
    </row>
    <row r="34" spans="2:26" ht="27.75" customHeight="1" x14ac:dyDescent="0.2">
      <c r="B34" s="792" t="s">
        <v>585</v>
      </c>
      <c r="C34" s="792"/>
      <c r="D34" s="792"/>
      <c r="E34" s="792"/>
      <c r="F34" s="792"/>
      <c r="G34" s="792"/>
      <c r="H34" s="792"/>
      <c r="I34" s="792"/>
      <c r="J34" s="792"/>
      <c r="K34" s="792"/>
      <c r="L34" s="792"/>
      <c r="M34" s="792"/>
      <c r="N34" s="792"/>
      <c r="O34" s="792"/>
      <c r="P34" s="792"/>
      <c r="Q34" s="792"/>
      <c r="R34" s="792"/>
      <c r="S34" s="792"/>
      <c r="T34" s="792"/>
      <c r="U34" s="792"/>
      <c r="V34" s="792"/>
      <c r="W34" s="792"/>
      <c r="X34" s="792"/>
      <c r="Y34" s="792"/>
      <c r="Z34" s="792"/>
    </row>
    <row r="35" spans="2:26" ht="15.95" customHeight="1" x14ac:dyDescent="0.2">
      <c r="B35" s="786" t="s">
        <v>489</v>
      </c>
      <c r="C35" s="786"/>
      <c r="D35" s="786"/>
      <c r="E35" s="786"/>
      <c r="F35" s="786"/>
      <c r="G35" s="786"/>
      <c r="H35" s="786"/>
      <c r="I35" s="786"/>
      <c r="J35" s="786"/>
      <c r="K35" s="786"/>
      <c r="L35" s="786"/>
      <c r="M35" s="786"/>
      <c r="N35" s="786"/>
      <c r="O35" s="786"/>
      <c r="P35" s="786"/>
      <c r="Q35" s="786"/>
      <c r="R35" s="786"/>
      <c r="S35" s="786"/>
      <c r="T35" s="786"/>
      <c r="U35" s="786"/>
      <c r="V35" s="786"/>
      <c r="W35" s="786"/>
      <c r="X35" s="786"/>
      <c r="Y35" s="786"/>
      <c r="Z35" s="786"/>
    </row>
    <row r="36" spans="2:26" ht="15.95" customHeight="1" x14ac:dyDescent="0.2">
      <c r="B36" s="786" t="s">
        <v>490</v>
      </c>
      <c r="C36" s="786"/>
      <c r="D36" s="786"/>
      <c r="E36" s="786"/>
      <c r="F36" s="786"/>
      <c r="G36" s="786"/>
      <c r="H36" s="786"/>
      <c r="I36" s="786"/>
      <c r="J36" s="786"/>
      <c r="K36" s="786"/>
      <c r="L36" s="786"/>
      <c r="M36" s="786"/>
      <c r="N36" s="786"/>
      <c r="O36" s="786"/>
      <c r="P36" s="786"/>
      <c r="Q36" s="786"/>
      <c r="R36" s="786"/>
      <c r="S36" s="786"/>
      <c r="T36" s="786"/>
      <c r="U36" s="786"/>
      <c r="V36" s="786"/>
      <c r="W36" s="786"/>
      <c r="X36" s="786"/>
      <c r="Y36" s="786"/>
      <c r="Z36" s="786"/>
    </row>
    <row r="37" spans="2:26" ht="26.25" customHeight="1" x14ac:dyDescent="0.2">
      <c r="B37" s="787" t="s">
        <v>491</v>
      </c>
      <c r="C37" s="788"/>
      <c r="D37" s="788"/>
      <c r="E37" s="788"/>
      <c r="F37" s="788"/>
      <c r="G37" s="788"/>
      <c r="H37" s="788"/>
      <c r="I37" s="788"/>
      <c r="J37" s="788"/>
      <c r="K37" s="788"/>
      <c r="L37" s="788"/>
      <c r="M37" s="788"/>
      <c r="N37" s="788"/>
      <c r="O37" s="788"/>
      <c r="P37" s="788"/>
      <c r="Q37" s="788"/>
      <c r="R37" s="788"/>
      <c r="S37" s="788"/>
      <c r="T37" s="788"/>
      <c r="U37" s="788"/>
      <c r="V37" s="788"/>
      <c r="W37" s="788"/>
      <c r="X37" s="788"/>
      <c r="Y37" s="788"/>
      <c r="Z37" s="788"/>
    </row>
    <row r="38" spans="2:26" ht="27.75" customHeight="1" x14ac:dyDescent="0.2">
      <c r="B38" s="786" t="s">
        <v>492</v>
      </c>
      <c r="C38" s="786"/>
      <c r="D38" s="786"/>
      <c r="E38" s="786"/>
      <c r="F38" s="786"/>
      <c r="G38" s="786"/>
      <c r="H38" s="786"/>
      <c r="I38" s="786"/>
      <c r="J38" s="786"/>
      <c r="K38" s="786"/>
      <c r="L38" s="786"/>
      <c r="M38" s="786"/>
      <c r="N38" s="786"/>
      <c r="O38" s="786"/>
      <c r="P38" s="786"/>
      <c r="Q38" s="786"/>
      <c r="R38" s="786"/>
      <c r="S38" s="786"/>
      <c r="T38" s="786"/>
      <c r="U38" s="786"/>
      <c r="V38" s="786"/>
      <c r="W38" s="786"/>
      <c r="X38" s="786"/>
      <c r="Y38" s="786"/>
      <c r="Z38" s="786"/>
    </row>
    <row r="39" spans="2:26" ht="43.5" customHeight="1" x14ac:dyDescent="0.2">
      <c r="B39" s="786" t="s">
        <v>493</v>
      </c>
      <c r="C39" s="786"/>
      <c r="D39" s="786"/>
      <c r="E39" s="786"/>
      <c r="F39" s="786"/>
      <c r="G39" s="786"/>
      <c r="H39" s="786"/>
      <c r="I39" s="786"/>
      <c r="J39" s="786"/>
      <c r="K39" s="786"/>
      <c r="L39" s="786"/>
      <c r="M39" s="786"/>
      <c r="N39" s="786"/>
      <c r="O39" s="786"/>
      <c r="P39" s="786"/>
      <c r="Q39" s="786"/>
      <c r="R39" s="786"/>
      <c r="S39" s="786"/>
      <c r="T39" s="786"/>
      <c r="U39" s="786"/>
      <c r="V39" s="786"/>
      <c r="W39" s="786"/>
      <c r="X39" s="786"/>
      <c r="Y39" s="786"/>
      <c r="Z39" s="786"/>
    </row>
    <row r="40" spans="2:26" ht="30" customHeight="1" x14ac:dyDescent="0.2">
      <c r="B40" s="786" t="s">
        <v>494</v>
      </c>
      <c r="C40" s="786"/>
      <c r="D40" s="786"/>
      <c r="E40" s="786"/>
      <c r="F40" s="786"/>
      <c r="G40" s="786"/>
      <c r="H40" s="786"/>
      <c r="I40" s="786"/>
      <c r="J40" s="786"/>
      <c r="K40" s="786"/>
      <c r="L40" s="786"/>
      <c r="M40" s="786"/>
      <c r="N40" s="786"/>
      <c r="O40" s="786"/>
      <c r="P40" s="786"/>
      <c r="Q40" s="786"/>
      <c r="R40" s="786"/>
      <c r="S40" s="786"/>
      <c r="T40" s="786"/>
      <c r="U40" s="786"/>
      <c r="V40" s="786"/>
      <c r="W40" s="786"/>
      <c r="X40" s="786"/>
      <c r="Y40" s="786"/>
      <c r="Z40" s="786"/>
    </row>
    <row r="41" spans="2:26" ht="15.95" customHeight="1" x14ac:dyDescent="0.2">
      <c r="B41" s="786" t="s">
        <v>495</v>
      </c>
      <c r="C41" s="786"/>
      <c r="D41" s="786"/>
      <c r="E41" s="786"/>
      <c r="F41" s="786"/>
      <c r="G41" s="786"/>
      <c r="H41" s="786"/>
      <c r="I41" s="786"/>
      <c r="J41" s="786"/>
      <c r="K41" s="786"/>
      <c r="L41" s="786"/>
      <c r="M41" s="786"/>
      <c r="N41" s="786"/>
      <c r="O41" s="786"/>
      <c r="P41" s="786"/>
      <c r="Q41" s="786"/>
      <c r="R41" s="786"/>
      <c r="S41" s="786"/>
      <c r="T41" s="786"/>
      <c r="U41" s="786"/>
      <c r="V41" s="786"/>
      <c r="W41" s="786"/>
      <c r="X41" s="786"/>
      <c r="Y41" s="786"/>
      <c r="Z41" s="786"/>
    </row>
    <row r="42" spans="2:26" ht="27.75" customHeight="1" x14ac:dyDescent="0.2">
      <c r="B42" s="787" t="s">
        <v>496</v>
      </c>
      <c r="C42" s="788"/>
      <c r="D42" s="788"/>
      <c r="E42" s="788"/>
      <c r="F42" s="788"/>
      <c r="G42" s="788"/>
      <c r="H42" s="788"/>
      <c r="I42" s="788"/>
      <c r="J42" s="788"/>
      <c r="K42" s="788"/>
      <c r="L42" s="788"/>
      <c r="M42" s="788"/>
      <c r="N42" s="788"/>
      <c r="O42" s="788"/>
      <c r="P42" s="788"/>
      <c r="Q42" s="788"/>
      <c r="R42" s="788"/>
      <c r="S42" s="788"/>
      <c r="T42" s="788"/>
      <c r="U42" s="788"/>
      <c r="V42" s="788"/>
      <c r="W42" s="788"/>
      <c r="X42" s="788"/>
      <c r="Y42" s="788"/>
      <c r="Z42" s="788"/>
    </row>
    <row r="43" spans="2:26" ht="39" customHeight="1" x14ac:dyDescent="0.2">
      <c r="B43" s="786" t="s">
        <v>497</v>
      </c>
      <c r="C43" s="786"/>
      <c r="D43" s="786"/>
      <c r="E43" s="786"/>
      <c r="F43" s="786"/>
      <c r="G43" s="786"/>
      <c r="H43" s="786"/>
      <c r="I43" s="786"/>
      <c r="J43" s="786"/>
      <c r="K43" s="786"/>
      <c r="L43" s="786"/>
      <c r="M43" s="786"/>
      <c r="N43" s="786"/>
      <c r="O43" s="786"/>
      <c r="P43" s="786"/>
      <c r="Q43" s="786"/>
      <c r="R43" s="786"/>
      <c r="S43" s="786"/>
      <c r="T43" s="786"/>
      <c r="U43" s="786"/>
      <c r="V43" s="786"/>
      <c r="W43" s="786"/>
      <c r="X43" s="786"/>
      <c r="Y43" s="786"/>
      <c r="Z43" s="786"/>
    </row>
    <row r="44" spans="2:26" ht="40.5" customHeight="1" x14ac:dyDescent="0.2">
      <c r="B44" s="786" t="s">
        <v>498</v>
      </c>
      <c r="C44" s="786"/>
      <c r="D44" s="786"/>
      <c r="E44" s="786"/>
      <c r="F44" s="786"/>
      <c r="G44" s="786"/>
      <c r="H44" s="786"/>
      <c r="I44" s="786"/>
      <c r="J44" s="786"/>
      <c r="K44" s="786"/>
      <c r="L44" s="786"/>
      <c r="M44" s="786"/>
      <c r="N44" s="786"/>
      <c r="O44" s="786"/>
      <c r="P44" s="786"/>
      <c r="Q44" s="786"/>
      <c r="R44" s="786"/>
      <c r="S44" s="786"/>
      <c r="T44" s="786"/>
      <c r="U44" s="786"/>
      <c r="V44" s="786"/>
      <c r="W44" s="786"/>
      <c r="X44" s="786"/>
      <c r="Y44" s="786"/>
      <c r="Z44" s="786"/>
    </row>
    <row r="45" spans="2:26" ht="44.25" customHeight="1" x14ac:dyDescent="0.2">
      <c r="B45" s="786" t="s">
        <v>499</v>
      </c>
      <c r="C45" s="786"/>
      <c r="D45" s="786"/>
      <c r="E45" s="786"/>
      <c r="F45" s="786"/>
      <c r="G45" s="786"/>
      <c r="H45" s="786"/>
      <c r="I45" s="786"/>
      <c r="J45" s="786"/>
      <c r="K45" s="786"/>
      <c r="L45" s="786"/>
      <c r="M45" s="786"/>
      <c r="N45" s="786"/>
      <c r="O45" s="786"/>
      <c r="P45" s="786"/>
      <c r="Q45" s="786"/>
      <c r="R45" s="786"/>
      <c r="S45" s="786"/>
      <c r="T45" s="786"/>
      <c r="U45" s="786"/>
      <c r="V45" s="786"/>
      <c r="W45" s="786"/>
      <c r="X45" s="786"/>
      <c r="Y45" s="786"/>
      <c r="Z45" s="786"/>
    </row>
    <row r="46" spans="2:26" ht="31.5" customHeight="1" x14ac:dyDescent="0.2">
      <c r="B46" s="786" t="s">
        <v>500</v>
      </c>
      <c r="C46" s="786"/>
      <c r="D46" s="786"/>
      <c r="E46" s="786"/>
      <c r="F46" s="786"/>
      <c r="G46" s="786"/>
      <c r="H46" s="786"/>
      <c r="I46" s="786"/>
      <c r="J46" s="786"/>
      <c r="K46" s="786"/>
      <c r="L46" s="786"/>
      <c r="M46" s="786"/>
      <c r="N46" s="786"/>
      <c r="O46" s="786"/>
      <c r="P46" s="786"/>
      <c r="Q46" s="786"/>
      <c r="R46" s="786"/>
      <c r="S46" s="786"/>
      <c r="T46" s="786"/>
      <c r="U46" s="786"/>
      <c r="V46" s="786"/>
      <c r="W46" s="786"/>
      <c r="X46" s="786"/>
      <c r="Y46" s="786"/>
      <c r="Z46" s="786"/>
    </row>
    <row r="47" spans="2:26" ht="28.5" customHeight="1" x14ac:dyDescent="0.2">
      <c r="B47" s="787" t="s">
        <v>501</v>
      </c>
      <c r="C47" s="788"/>
      <c r="D47" s="788"/>
      <c r="E47" s="788"/>
      <c r="F47" s="788"/>
      <c r="G47" s="788"/>
      <c r="H47" s="788"/>
      <c r="I47" s="788"/>
      <c r="J47" s="788"/>
      <c r="K47" s="788"/>
      <c r="L47" s="788"/>
      <c r="M47" s="788"/>
      <c r="N47" s="788"/>
      <c r="O47" s="788"/>
      <c r="P47" s="788"/>
      <c r="Q47" s="788"/>
      <c r="R47" s="788"/>
      <c r="S47" s="788"/>
      <c r="T47" s="788"/>
      <c r="U47" s="788"/>
      <c r="V47" s="788"/>
      <c r="W47" s="788"/>
      <c r="X47" s="788"/>
      <c r="Y47" s="788"/>
      <c r="Z47" s="788"/>
    </row>
    <row r="48" spans="2:26" ht="45" customHeight="1" x14ac:dyDescent="0.2">
      <c r="B48" s="786" t="s">
        <v>502</v>
      </c>
      <c r="C48" s="786"/>
      <c r="D48" s="786"/>
      <c r="E48" s="786"/>
      <c r="F48" s="786"/>
      <c r="G48" s="786"/>
      <c r="H48" s="786"/>
      <c r="I48" s="786"/>
      <c r="J48" s="786"/>
      <c r="K48" s="786"/>
      <c r="L48" s="786"/>
      <c r="M48" s="786"/>
      <c r="N48" s="786"/>
      <c r="O48" s="786"/>
      <c r="P48" s="786"/>
      <c r="Q48" s="786"/>
      <c r="R48" s="786"/>
      <c r="S48" s="786"/>
      <c r="T48" s="786"/>
      <c r="U48" s="786"/>
      <c r="V48" s="786"/>
      <c r="W48" s="786"/>
      <c r="X48" s="786"/>
      <c r="Y48" s="786"/>
      <c r="Z48" s="786"/>
    </row>
    <row r="49" spans="2:26" ht="69" customHeight="1" x14ac:dyDescent="0.2">
      <c r="B49" s="786" t="s">
        <v>503</v>
      </c>
      <c r="C49" s="786"/>
      <c r="D49" s="786"/>
      <c r="E49" s="786"/>
      <c r="F49" s="786"/>
      <c r="G49" s="786"/>
      <c r="H49" s="786"/>
      <c r="I49" s="786"/>
      <c r="J49" s="786"/>
      <c r="K49" s="786"/>
      <c r="L49" s="786"/>
      <c r="M49" s="786"/>
      <c r="N49" s="786"/>
      <c r="O49" s="786"/>
      <c r="P49" s="786"/>
      <c r="Q49" s="786"/>
      <c r="R49" s="786"/>
      <c r="S49" s="786"/>
      <c r="T49" s="786"/>
      <c r="U49" s="786"/>
      <c r="V49" s="786"/>
      <c r="W49" s="786"/>
      <c r="X49" s="786"/>
      <c r="Y49" s="786"/>
      <c r="Z49" s="786"/>
    </row>
    <row r="50" spans="2:26" ht="58.5" customHeight="1" x14ac:dyDescent="0.2">
      <c r="B50" s="786" t="s">
        <v>504</v>
      </c>
      <c r="C50" s="786"/>
      <c r="D50" s="786"/>
      <c r="E50" s="786"/>
      <c r="F50" s="786"/>
      <c r="G50" s="786"/>
      <c r="H50" s="786"/>
      <c r="I50" s="786"/>
      <c r="J50" s="786"/>
      <c r="K50" s="786"/>
      <c r="L50" s="786"/>
      <c r="M50" s="786"/>
      <c r="N50" s="786"/>
      <c r="O50" s="786"/>
      <c r="P50" s="786"/>
      <c r="Q50" s="786"/>
      <c r="R50" s="786"/>
      <c r="S50" s="786"/>
      <c r="T50" s="786"/>
      <c r="U50" s="786"/>
      <c r="V50" s="786"/>
      <c r="W50" s="786"/>
      <c r="X50" s="786"/>
      <c r="Y50" s="786"/>
      <c r="Z50" s="786"/>
    </row>
    <row r="51" spans="2:26" ht="42.75" customHeight="1" x14ac:dyDescent="0.2">
      <c r="B51" s="786" t="s">
        <v>505</v>
      </c>
      <c r="C51" s="786"/>
      <c r="D51" s="786"/>
      <c r="E51" s="786"/>
      <c r="F51" s="786"/>
      <c r="G51" s="786"/>
      <c r="H51" s="786"/>
      <c r="I51" s="786"/>
      <c r="J51" s="786"/>
      <c r="K51" s="786"/>
      <c r="L51" s="786"/>
      <c r="M51" s="786"/>
      <c r="N51" s="786"/>
      <c r="O51" s="786"/>
      <c r="P51" s="786"/>
      <c r="Q51" s="786"/>
      <c r="R51" s="786"/>
      <c r="S51" s="786"/>
      <c r="T51" s="786"/>
      <c r="U51" s="786"/>
      <c r="V51" s="786"/>
      <c r="W51" s="786"/>
      <c r="X51" s="786"/>
      <c r="Y51" s="786"/>
      <c r="Z51" s="786"/>
    </row>
    <row r="52" spans="2:26" ht="15.95" customHeight="1" x14ac:dyDescent="0.2">
      <c r="B52" s="787" t="s">
        <v>506</v>
      </c>
      <c r="C52" s="788"/>
      <c r="D52" s="788"/>
      <c r="E52" s="788"/>
      <c r="F52" s="788"/>
      <c r="G52" s="788"/>
      <c r="H52" s="788"/>
      <c r="I52" s="788"/>
      <c r="J52" s="788"/>
      <c r="K52" s="788"/>
      <c r="L52" s="788"/>
      <c r="M52" s="788"/>
      <c r="N52" s="788"/>
      <c r="O52" s="788"/>
      <c r="P52" s="788"/>
      <c r="Q52" s="788"/>
      <c r="R52" s="788"/>
      <c r="S52" s="788"/>
      <c r="T52" s="788"/>
      <c r="U52" s="788"/>
      <c r="V52" s="788"/>
      <c r="W52" s="788"/>
      <c r="X52" s="788"/>
      <c r="Y52" s="788"/>
      <c r="Z52" s="788"/>
    </row>
    <row r="53" spans="2:26" ht="15.95" customHeight="1" x14ac:dyDescent="0.2">
      <c r="B53" s="786" t="s">
        <v>507</v>
      </c>
      <c r="C53" s="786"/>
      <c r="D53" s="786"/>
      <c r="E53" s="786"/>
      <c r="F53" s="786"/>
      <c r="G53" s="786"/>
      <c r="H53" s="786"/>
      <c r="I53" s="786"/>
      <c r="J53" s="786"/>
      <c r="K53" s="786"/>
      <c r="L53" s="786"/>
      <c r="M53" s="786"/>
      <c r="N53" s="786"/>
      <c r="O53" s="786"/>
      <c r="P53" s="786"/>
      <c r="Q53" s="786"/>
      <c r="R53" s="786"/>
      <c r="S53" s="786"/>
      <c r="T53" s="786"/>
      <c r="U53" s="786"/>
      <c r="V53" s="786"/>
      <c r="W53" s="786"/>
      <c r="X53" s="786"/>
      <c r="Y53" s="786"/>
      <c r="Z53" s="786"/>
    </row>
    <row r="54" spans="2:26" ht="15.95" customHeight="1" x14ac:dyDescent="0.2">
      <c r="B54" s="786" t="s">
        <v>508</v>
      </c>
      <c r="C54" s="786"/>
      <c r="D54" s="786"/>
      <c r="E54" s="786"/>
      <c r="F54" s="786"/>
      <c r="G54" s="786"/>
      <c r="H54" s="786"/>
      <c r="I54" s="786"/>
      <c r="J54" s="786"/>
      <c r="K54" s="786"/>
      <c r="L54" s="786"/>
      <c r="M54" s="786"/>
      <c r="N54" s="786"/>
      <c r="O54" s="786"/>
      <c r="P54" s="786"/>
      <c r="Q54" s="786"/>
      <c r="R54" s="786"/>
      <c r="S54" s="786"/>
      <c r="T54" s="786"/>
      <c r="U54" s="786"/>
      <c r="V54" s="786"/>
      <c r="W54" s="786"/>
      <c r="X54" s="786"/>
      <c r="Y54" s="786"/>
      <c r="Z54" s="786"/>
    </row>
    <row r="55" spans="2:26" ht="29.25" customHeight="1" x14ac:dyDescent="0.2">
      <c r="B55" s="786" t="s">
        <v>509</v>
      </c>
      <c r="C55" s="786"/>
      <c r="D55" s="786"/>
      <c r="E55" s="786"/>
      <c r="F55" s="786"/>
      <c r="G55" s="786"/>
      <c r="H55" s="786"/>
      <c r="I55" s="786"/>
      <c r="J55" s="786"/>
      <c r="K55" s="786"/>
      <c r="L55" s="786"/>
      <c r="M55" s="786"/>
      <c r="N55" s="786"/>
      <c r="O55" s="786"/>
      <c r="P55" s="786"/>
      <c r="Q55" s="786"/>
      <c r="R55" s="786"/>
      <c r="S55" s="786"/>
      <c r="T55" s="786"/>
      <c r="U55" s="786"/>
      <c r="V55" s="786"/>
      <c r="W55" s="786"/>
      <c r="X55" s="786"/>
      <c r="Y55" s="786"/>
      <c r="Z55" s="786"/>
    </row>
  </sheetData>
  <mergeCells count="43">
    <mergeCell ref="AE2:AH2"/>
    <mergeCell ref="B23:Z23"/>
    <mergeCell ref="B24:Z24"/>
    <mergeCell ref="B25:Z25"/>
    <mergeCell ref="B26:Z26"/>
    <mergeCell ref="B2:AD2"/>
    <mergeCell ref="B27:Z27"/>
    <mergeCell ref="AE4:BF4"/>
    <mergeCell ref="AE5:BF5"/>
    <mergeCell ref="AV13:BD13"/>
    <mergeCell ref="B28:Z28"/>
    <mergeCell ref="B40:Z40"/>
    <mergeCell ref="B29:Z29"/>
    <mergeCell ref="B30:Z30"/>
    <mergeCell ref="B31:Z31"/>
    <mergeCell ref="B32:Z32"/>
    <mergeCell ref="B33:Z33"/>
    <mergeCell ref="B35:Z35"/>
    <mergeCell ref="B36:Z36"/>
    <mergeCell ref="B37:Z37"/>
    <mergeCell ref="B38:Z38"/>
    <mergeCell ref="B39:Z39"/>
    <mergeCell ref="B50:Z50"/>
    <mergeCell ref="A4:A6"/>
    <mergeCell ref="B4:B6"/>
    <mergeCell ref="C4:AD4"/>
    <mergeCell ref="C5:AD5"/>
    <mergeCell ref="B22:Z22"/>
    <mergeCell ref="B34:Z34"/>
    <mergeCell ref="B41:Z41"/>
    <mergeCell ref="B42:Z42"/>
    <mergeCell ref="B45:Z45"/>
    <mergeCell ref="B46:Z46"/>
    <mergeCell ref="B47:Z47"/>
    <mergeCell ref="B48:Z48"/>
    <mergeCell ref="B49:Z49"/>
    <mergeCell ref="B43:Z43"/>
    <mergeCell ref="B44:Z44"/>
    <mergeCell ref="B51:Z51"/>
    <mergeCell ref="B52:Z52"/>
    <mergeCell ref="B53:Z53"/>
    <mergeCell ref="B54:Z54"/>
    <mergeCell ref="B55:Z55"/>
  </mergeCells>
  <hyperlinks>
    <hyperlink ref="AE2:AH2" location="'Списък Приложения'!A1" display="НАЗАД"/>
  </hyperlink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X91"/>
  <sheetViews>
    <sheetView workbookViewId="0"/>
  </sheetViews>
  <sheetFormatPr defaultRowHeight="12.75" x14ac:dyDescent="0.2"/>
  <cols>
    <col min="1" max="1" width="5.5703125" style="271" customWidth="1"/>
    <col min="2" max="2" width="40.42578125" style="271" customWidth="1"/>
    <col min="3" max="3" width="7.7109375" style="271" customWidth="1"/>
    <col min="4" max="26" width="4.7109375" style="271" customWidth="1"/>
    <col min="27" max="27" width="7.7109375" style="271" customWidth="1"/>
    <col min="28" max="50" width="4.7109375" style="271" customWidth="1"/>
    <col min="51" max="16384" width="9.140625" style="271"/>
  </cols>
  <sheetData>
    <row r="1" spans="1:50" x14ac:dyDescent="0.2">
      <c r="B1" s="153" t="s">
        <v>362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</row>
    <row r="2" spans="1:50" ht="37.5" customHeight="1" x14ac:dyDescent="0.2">
      <c r="C2" s="796" t="s">
        <v>532</v>
      </c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796"/>
      <c r="O2" s="796"/>
      <c r="P2" s="796"/>
      <c r="Q2" s="796"/>
      <c r="R2" s="796"/>
      <c r="S2" s="796"/>
      <c r="T2" s="796"/>
      <c r="U2" s="796"/>
      <c r="V2" s="796"/>
      <c r="W2" s="796"/>
      <c r="X2" s="796"/>
      <c r="Y2" s="796"/>
      <c r="Z2" s="796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</row>
    <row r="3" spans="1:50" ht="13.5" thickBot="1" x14ac:dyDescent="0.25">
      <c r="K3" s="272" t="s">
        <v>533</v>
      </c>
      <c r="AQ3" s="272"/>
    </row>
    <row r="4" spans="1:50" ht="42.75" customHeight="1" x14ac:dyDescent="0.2">
      <c r="A4" s="799" t="s">
        <v>399</v>
      </c>
      <c r="B4" s="801" t="s">
        <v>463</v>
      </c>
      <c r="C4" s="804" t="s">
        <v>364</v>
      </c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805"/>
      <c r="O4" s="805"/>
      <c r="P4" s="805"/>
      <c r="Q4" s="805"/>
      <c r="R4" s="805"/>
      <c r="S4" s="805"/>
      <c r="T4" s="805"/>
      <c r="U4" s="805"/>
      <c r="V4" s="805"/>
      <c r="W4" s="805"/>
      <c r="X4" s="805"/>
      <c r="Y4" s="805"/>
      <c r="Z4" s="806"/>
      <c r="AA4" s="804" t="s">
        <v>365</v>
      </c>
      <c r="AB4" s="805"/>
      <c r="AC4" s="805"/>
      <c r="AD4" s="805"/>
      <c r="AE4" s="805"/>
      <c r="AF4" s="805"/>
      <c r="AG4" s="805"/>
      <c r="AH4" s="805"/>
      <c r="AI4" s="805"/>
      <c r="AJ4" s="805"/>
      <c r="AK4" s="805"/>
      <c r="AL4" s="805"/>
      <c r="AM4" s="805"/>
      <c r="AN4" s="805"/>
      <c r="AO4" s="805"/>
      <c r="AP4" s="805"/>
      <c r="AQ4" s="805"/>
      <c r="AR4" s="805"/>
      <c r="AS4" s="805"/>
      <c r="AT4" s="805"/>
      <c r="AU4" s="805"/>
      <c r="AV4" s="805"/>
      <c r="AW4" s="805"/>
      <c r="AX4" s="806"/>
    </row>
    <row r="5" spans="1:50" ht="15" customHeight="1" x14ac:dyDescent="0.2">
      <c r="A5" s="800"/>
      <c r="B5" s="802"/>
      <c r="C5" s="808" t="s">
        <v>366</v>
      </c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809"/>
      <c r="O5" s="809"/>
      <c r="P5" s="809"/>
      <c r="Q5" s="809"/>
      <c r="R5" s="809"/>
      <c r="S5" s="809"/>
      <c r="T5" s="809"/>
      <c r="U5" s="809"/>
      <c r="V5" s="809"/>
      <c r="W5" s="809"/>
      <c r="X5" s="809"/>
      <c r="Y5" s="809"/>
      <c r="Z5" s="810"/>
      <c r="AA5" s="808" t="s">
        <v>366</v>
      </c>
      <c r="AB5" s="809"/>
      <c r="AC5" s="809"/>
      <c r="AD5" s="809"/>
      <c r="AE5" s="809"/>
      <c r="AF5" s="809"/>
      <c r="AG5" s="809"/>
      <c r="AH5" s="809"/>
      <c r="AI5" s="809"/>
      <c r="AJ5" s="809"/>
      <c r="AK5" s="809"/>
      <c r="AL5" s="809"/>
      <c r="AM5" s="809"/>
      <c r="AN5" s="809"/>
      <c r="AO5" s="809"/>
      <c r="AP5" s="809"/>
      <c r="AQ5" s="809"/>
      <c r="AR5" s="809"/>
      <c r="AS5" s="809"/>
      <c r="AT5" s="809"/>
      <c r="AU5" s="809"/>
      <c r="AV5" s="809"/>
      <c r="AW5" s="809"/>
      <c r="AX5" s="810"/>
    </row>
    <row r="6" spans="1:50" s="279" customFormat="1" ht="24" customHeight="1" x14ac:dyDescent="0.2">
      <c r="A6" s="800"/>
      <c r="B6" s="803"/>
      <c r="C6" s="274" t="s">
        <v>89</v>
      </c>
      <c r="D6" s="275">
        <v>1</v>
      </c>
      <c r="E6" s="275">
        <v>2</v>
      </c>
      <c r="F6" s="275" t="s">
        <v>367</v>
      </c>
      <c r="G6" s="275" t="s">
        <v>368</v>
      </c>
      <c r="H6" s="275" t="s">
        <v>369</v>
      </c>
      <c r="I6" s="275" t="s">
        <v>534</v>
      </c>
      <c r="J6" s="275" t="s">
        <v>535</v>
      </c>
      <c r="K6" s="275" t="s">
        <v>536</v>
      </c>
      <c r="L6" s="275" t="s">
        <v>464</v>
      </c>
      <c r="M6" s="275" t="s">
        <v>465</v>
      </c>
      <c r="N6" s="275" t="s">
        <v>466</v>
      </c>
      <c r="O6" s="275" t="s">
        <v>467</v>
      </c>
      <c r="P6" s="275" t="s">
        <v>468</v>
      </c>
      <c r="Q6" s="276" t="s">
        <v>370</v>
      </c>
      <c r="R6" s="276" t="s">
        <v>371</v>
      </c>
      <c r="S6" s="276" t="s">
        <v>372</v>
      </c>
      <c r="T6" s="276" t="s">
        <v>537</v>
      </c>
      <c r="U6" s="276" t="s">
        <v>538</v>
      </c>
      <c r="V6" s="276" t="s">
        <v>55</v>
      </c>
      <c r="W6" s="277" t="s">
        <v>56</v>
      </c>
      <c r="X6" s="276" t="s">
        <v>57</v>
      </c>
      <c r="Y6" s="276" t="s">
        <v>58</v>
      </c>
      <c r="Z6" s="278" t="s">
        <v>539</v>
      </c>
      <c r="AA6" s="274" t="s">
        <v>89</v>
      </c>
      <c r="AB6" s="275">
        <v>1</v>
      </c>
      <c r="AC6" s="275">
        <v>2</v>
      </c>
      <c r="AD6" s="275" t="s">
        <v>367</v>
      </c>
      <c r="AE6" s="275" t="s">
        <v>368</v>
      </c>
      <c r="AF6" s="275" t="s">
        <v>369</v>
      </c>
      <c r="AG6" s="275" t="s">
        <v>534</v>
      </c>
      <c r="AH6" s="275" t="s">
        <v>535</v>
      </c>
      <c r="AI6" s="275" t="s">
        <v>536</v>
      </c>
      <c r="AJ6" s="275" t="s">
        <v>464</v>
      </c>
      <c r="AK6" s="275" t="s">
        <v>465</v>
      </c>
      <c r="AL6" s="275" t="s">
        <v>466</v>
      </c>
      <c r="AM6" s="275" t="s">
        <v>467</v>
      </c>
      <c r="AN6" s="275" t="s">
        <v>468</v>
      </c>
      <c r="AO6" s="276" t="s">
        <v>370</v>
      </c>
      <c r="AP6" s="276" t="s">
        <v>371</v>
      </c>
      <c r="AQ6" s="276" t="s">
        <v>372</v>
      </c>
      <c r="AR6" s="276" t="s">
        <v>537</v>
      </c>
      <c r="AS6" s="276" t="s">
        <v>538</v>
      </c>
      <c r="AT6" s="276" t="s">
        <v>55</v>
      </c>
      <c r="AU6" s="277" t="s">
        <v>56</v>
      </c>
      <c r="AV6" s="276" t="s">
        <v>57</v>
      </c>
      <c r="AW6" s="276" t="s">
        <v>58</v>
      </c>
      <c r="AX6" s="278" t="s">
        <v>539</v>
      </c>
    </row>
    <row r="7" spans="1:50" x14ac:dyDescent="0.2">
      <c r="A7" s="280"/>
      <c r="B7" s="281" t="s">
        <v>402</v>
      </c>
      <c r="C7" s="282">
        <f>D7+E7+F7+G7+H7+I7+J7+K7+L7+M7+N7+O7+P7+Q7+R7+S7+T7+U7+V7+W7+X7+Y7+Z7</f>
        <v>0</v>
      </c>
      <c r="D7" s="283">
        <f t="shared" ref="D7:P7" si="0">SUM(D8:D45)</f>
        <v>0</v>
      </c>
      <c r="E7" s="283">
        <f t="shared" si="0"/>
        <v>0</v>
      </c>
      <c r="F7" s="283">
        <f>SUM(F8:F45)</f>
        <v>0</v>
      </c>
      <c r="G7" s="283">
        <f t="shared" si="0"/>
        <v>0</v>
      </c>
      <c r="H7" s="283">
        <f t="shared" si="0"/>
        <v>0</v>
      </c>
      <c r="I7" s="283">
        <f t="shared" si="0"/>
        <v>0</v>
      </c>
      <c r="J7" s="283">
        <f t="shared" si="0"/>
        <v>0</v>
      </c>
      <c r="K7" s="283">
        <f t="shared" si="0"/>
        <v>0</v>
      </c>
      <c r="L7" s="283">
        <f t="shared" si="0"/>
        <v>0</v>
      </c>
      <c r="M7" s="283">
        <f t="shared" si="0"/>
        <v>0</v>
      </c>
      <c r="N7" s="283">
        <f t="shared" si="0"/>
        <v>0</v>
      </c>
      <c r="O7" s="283">
        <f t="shared" si="0"/>
        <v>0</v>
      </c>
      <c r="P7" s="283">
        <f t="shared" si="0"/>
        <v>0</v>
      </c>
      <c r="Q7" s="284">
        <f>SUM(Q8:Q45)</f>
        <v>0</v>
      </c>
      <c r="R7" s="284">
        <f t="shared" ref="R7:Z7" si="1">SUM(R8:R45)</f>
        <v>0</v>
      </c>
      <c r="S7" s="284">
        <f t="shared" si="1"/>
        <v>0</v>
      </c>
      <c r="T7" s="284">
        <f t="shared" si="1"/>
        <v>0</v>
      </c>
      <c r="U7" s="284">
        <f t="shared" si="1"/>
        <v>0</v>
      </c>
      <c r="V7" s="284">
        <f>SUM(V8:V45)</f>
        <v>0</v>
      </c>
      <c r="W7" s="284">
        <f t="shared" si="1"/>
        <v>0</v>
      </c>
      <c r="X7" s="284">
        <f t="shared" si="1"/>
        <v>0</v>
      </c>
      <c r="Y7" s="284">
        <f t="shared" si="1"/>
        <v>0</v>
      </c>
      <c r="Z7" s="285">
        <f t="shared" si="1"/>
        <v>0</v>
      </c>
      <c r="AA7" s="282">
        <f>AB7+AC7+AD7+AE7+AF7+AG7+AH7+AI7+AJ7+AK7+AL7+AM7+AN7+AO7+AP7+AQ7+AR7+AS7+AT7+AU7+AV7+AW7+AX7</f>
        <v>0</v>
      </c>
      <c r="AB7" s="283">
        <f t="shared" ref="AB7:AO7" si="2">SUM(AB8:AB45)</f>
        <v>0</v>
      </c>
      <c r="AC7" s="283">
        <f t="shared" si="2"/>
        <v>0</v>
      </c>
      <c r="AD7" s="283">
        <f t="shared" si="2"/>
        <v>0</v>
      </c>
      <c r="AE7" s="283">
        <f t="shared" si="2"/>
        <v>0</v>
      </c>
      <c r="AF7" s="283">
        <f t="shared" si="2"/>
        <v>0</v>
      </c>
      <c r="AG7" s="283">
        <f t="shared" si="2"/>
        <v>0</v>
      </c>
      <c r="AH7" s="283">
        <f t="shared" si="2"/>
        <v>0</v>
      </c>
      <c r="AI7" s="283">
        <f t="shared" si="2"/>
        <v>0</v>
      </c>
      <c r="AJ7" s="283">
        <f t="shared" si="2"/>
        <v>0</v>
      </c>
      <c r="AK7" s="283">
        <f t="shared" si="2"/>
        <v>0</v>
      </c>
      <c r="AL7" s="283">
        <f t="shared" si="2"/>
        <v>0</v>
      </c>
      <c r="AM7" s="283">
        <f t="shared" si="2"/>
        <v>0</v>
      </c>
      <c r="AN7" s="283">
        <f t="shared" si="2"/>
        <v>0</v>
      </c>
      <c r="AO7" s="284">
        <f t="shared" si="2"/>
        <v>0</v>
      </c>
      <c r="AP7" s="284">
        <f t="shared" ref="AP7:AX7" si="3">SUM(AP8:AP45)</f>
        <v>0</v>
      </c>
      <c r="AQ7" s="284">
        <f t="shared" si="3"/>
        <v>0</v>
      </c>
      <c r="AR7" s="284">
        <f t="shared" si="3"/>
        <v>0</v>
      </c>
      <c r="AS7" s="284">
        <f t="shared" si="3"/>
        <v>0</v>
      </c>
      <c r="AT7" s="284">
        <f t="shared" si="3"/>
        <v>0</v>
      </c>
      <c r="AU7" s="284">
        <f t="shared" si="3"/>
        <v>0</v>
      </c>
      <c r="AV7" s="284">
        <f t="shared" si="3"/>
        <v>0</v>
      </c>
      <c r="AW7" s="284">
        <f t="shared" si="3"/>
        <v>0</v>
      </c>
      <c r="AX7" s="285">
        <f t="shared" si="3"/>
        <v>0</v>
      </c>
    </row>
    <row r="8" spans="1:50" x14ac:dyDescent="0.2">
      <c r="A8" s="286"/>
      <c r="B8" s="287"/>
      <c r="C8" s="288">
        <f t="shared" ref="C8:C45" si="4">D8+E8+F8+G8+H8+I8+J8+K8+L8+M8+N8+O8+P8+Q8+R8+S8+T8+U8+V8+W8+X8+Y8+Z8</f>
        <v>0</v>
      </c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90"/>
      <c r="AA8" s="288">
        <f t="shared" ref="AA8:AA45" si="5">AB8+AC8+AD8+AE8+AF8+AG8+AH8+AI8+AJ8+AK8+AL8+AM8+AN8+AO8+AP8+AQ8+AR8+AS8+AT8+AU8+AV8+AW8+AX8</f>
        <v>0</v>
      </c>
      <c r="AB8" s="289"/>
      <c r="AC8" s="289"/>
      <c r="AD8" s="289"/>
      <c r="AE8" s="289"/>
      <c r="AF8" s="289"/>
      <c r="AG8" s="289"/>
      <c r="AH8" s="289"/>
      <c r="AI8" s="289"/>
      <c r="AJ8" s="289"/>
      <c r="AK8" s="289"/>
      <c r="AL8" s="289"/>
      <c r="AM8" s="289"/>
      <c r="AN8" s="289"/>
      <c r="AO8" s="289"/>
      <c r="AP8" s="289"/>
      <c r="AQ8" s="289"/>
      <c r="AR8" s="289"/>
      <c r="AS8" s="289"/>
      <c r="AT8" s="289"/>
      <c r="AU8" s="289"/>
      <c r="AV8" s="289"/>
      <c r="AW8" s="289"/>
      <c r="AX8" s="290"/>
    </row>
    <row r="9" spans="1:50" x14ac:dyDescent="0.2">
      <c r="A9" s="291"/>
      <c r="B9" s="292"/>
      <c r="C9" s="282">
        <f t="shared" si="4"/>
        <v>0</v>
      </c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4"/>
      <c r="R9" s="294"/>
      <c r="S9" s="294"/>
      <c r="T9" s="294"/>
      <c r="U9" s="294"/>
      <c r="V9" s="294"/>
      <c r="W9" s="294"/>
      <c r="X9" s="294"/>
      <c r="Y9" s="294"/>
      <c r="Z9" s="295"/>
      <c r="AA9" s="282">
        <f t="shared" si="5"/>
        <v>0</v>
      </c>
      <c r="AB9" s="293"/>
      <c r="AC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4"/>
      <c r="AP9" s="294"/>
      <c r="AQ9" s="294"/>
      <c r="AR9" s="294"/>
      <c r="AS9" s="294"/>
      <c r="AT9" s="294"/>
      <c r="AU9" s="294"/>
      <c r="AV9" s="294"/>
      <c r="AW9" s="294"/>
      <c r="AX9" s="295"/>
    </row>
    <row r="10" spans="1:50" x14ac:dyDescent="0.2">
      <c r="A10" s="291"/>
      <c r="B10" s="292"/>
      <c r="C10" s="282">
        <f t="shared" si="4"/>
        <v>0</v>
      </c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4"/>
      <c r="R10" s="294"/>
      <c r="S10" s="294"/>
      <c r="T10" s="294"/>
      <c r="U10" s="294"/>
      <c r="V10" s="294"/>
      <c r="W10" s="294"/>
      <c r="X10" s="294"/>
      <c r="Y10" s="294"/>
      <c r="Z10" s="295"/>
      <c r="AA10" s="282">
        <f t="shared" si="5"/>
        <v>0</v>
      </c>
      <c r="AB10" s="293"/>
      <c r="AC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4"/>
      <c r="AP10" s="294"/>
      <c r="AQ10" s="294"/>
      <c r="AR10" s="294"/>
      <c r="AS10" s="294"/>
      <c r="AT10" s="294"/>
      <c r="AU10" s="294"/>
      <c r="AV10" s="294"/>
      <c r="AW10" s="294"/>
      <c r="AX10" s="295"/>
    </row>
    <row r="11" spans="1:50" x14ac:dyDescent="0.2">
      <c r="A11" s="291"/>
      <c r="B11" s="292"/>
      <c r="C11" s="282">
        <f>D11+E11+F11+G11+H11+I11+J11+K11+L11+M11+N11+O11+P11+Q11+R11+S11+T11+U11+V11+W11+X11+Y11+Z11</f>
        <v>0</v>
      </c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4"/>
      <c r="R11" s="294"/>
      <c r="S11" s="294"/>
      <c r="T11" s="294"/>
      <c r="U11" s="294"/>
      <c r="V11" s="294"/>
      <c r="W11" s="294"/>
      <c r="X11" s="294"/>
      <c r="Y11" s="294"/>
      <c r="Z11" s="295"/>
      <c r="AA11" s="282">
        <f t="shared" si="5"/>
        <v>0</v>
      </c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4"/>
      <c r="AP11" s="294"/>
      <c r="AQ11" s="294"/>
      <c r="AR11" s="294"/>
      <c r="AS11" s="294"/>
      <c r="AT11" s="294"/>
      <c r="AU11" s="294"/>
      <c r="AV11" s="294"/>
      <c r="AW11" s="294"/>
      <c r="AX11" s="295"/>
    </row>
    <row r="12" spans="1:50" x14ac:dyDescent="0.2">
      <c r="A12" s="291"/>
      <c r="B12" s="292"/>
      <c r="C12" s="282">
        <f t="shared" si="4"/>
        <v>0</v>
      </c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4"/>
      <c r="R12" s="294"/>
      <c r="S12" s="294"/>
      <c r="T12" s="294"/>
      <c r="U12" s="294"/>
      <c r="V12" s="294"/>
      <c r="W12" s="294"/>
      <c r="X12" s="294"/>
      <c r="Y12" s="294"/>
      <c r="Z12" s="295"/>
      <c r="AA12" s="282">
        <f t="shared" si="5"/>
        <v>0</v>
      </c>
      <c r="AB12" s="293"/>
      <c r="AC12" s="293"/>
      <c r="AD12" s="293"/>
      <c r="AE12" s="293"/>
      <c r="AF12" s="293"/>
      <c r="AG12" s="293"/>
      <c r="AH12" s="293"/>
      <c r="AI12" s="293"/>
      <c r="AJ12" s="293"/>
      <c r="AK12" s="293"/>
      <c r="AL12" s="293"/>
      <c r="AM12" s="293"/>
      <c r="AN12" s="293"/>
      <c r="AO12" s="294"/>
      <c r="AP12" s="294"/>
      <c r="AQ12" s="294"/>
      <c r="AR12" s="294"/>
      <c r="AS12" s="294"/>
      <c r="AT12" s="294"/>
      <c r="AU12" s="294"/>
      <c r="AV12" s="294"/>
      <c r="AW12" s="294"/>
      <c r="AX12" s="295"/>
    </row>
    <row r="13" spans="1:50" x14ac:dyDescent="0.2">
      <c r="A13" s="291"/>
      <c r="B13" s="292"/>
      <c r="C13" s="282">
        <f t="shared" si="4"/>
        <v>0</v>
      </c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4"/>
      <c r="R13" s="294"/>
      <c r="S13" s="294"/>
      <c r="T13" s="294"/>
      <c r="U13" s="294"/>
      <c r="V13" s="294"/>
      <c r="W13" s="294"/>
      <c r="X13" s="294"/>
      <c r="Y13" s="294"/>
      <c r="Z13" s="295"/>
      <c r="AA13" s="282">
        <f t="shared" si="5"/>
        <v>0</v>
      </c>
      <c r="AB13" s="293"/>
      <c r="AC13" s="293"/>
      <c r="AD13" s="293"/>
      <c r="AE13" s="293"/>
      <c r="AF13" s="293"/>
      <c r="AG13" s="293"/>
      <c r="AH13" s="293"/>
      <c r="AI13" s="293"/>
      <c r="AJ13" s="293"/>
      <c r="AK13" s="293"/>
      <c r="AL13" s="293"/>
      <c r="AM13" s="293"/>
      <c r="AN13" s="293"/>
      <c r="AO13" s="294"/>
      <c r="AP13" s="294"/>
      <c r="AQ13" s="294"/>
      <c r="AR13" s="294"/>
      <c r="AS13" s="294"/>
      <c r="AT13" s="294"/>
      <c r="AU13" s="294"/>
      <c r="AV13" s="294"/>
      <c r="AW13" s="294"/>
      <c r="AX13" s="295"/>
    </row>
    <row r="14" spans="1:50" x14ac:dyDescent="0.2">
      <c r="A14" s="291"/>
      <c r="B14" s="292"/>
      <c r="C14" s="282">
        <f t="shared" si="4"/>
        <v>0</v>
      </c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4"/>
      <c r="R14" s="294"/>
      <c r="S14" s="294"/>
      <c r="T14" s="294"/>
      <c r="U14" s="294"/>
      <c r="V14" s="294"/>
      <c r="W14" s="294"/>
      <c r="X14" s="294"/>
      <c r="Y14" s="294"/>
      <c r="Z14" s="295"/>
      <c r="AA14" s="282">
        <f t="shared" si="5"/>
        <v>0</v>
      </c>
      <c r="AB14" s="293"/>
      <c r="AC14" s="293"/>
      <c r="AD14" s="293"/>
      <c r="AE14" s="293"/>
      <c r="AF14" s="293"/>
      <c r="AG14" s="293"/>
      <c r="AH14" s="293"/>
      <c r="AI14" s="293"/>
      <c r="AJ14" s="293"/>
      <c r="AK14" s="293"/>
      <c r="AL14" s="293"/>
      <c r="AM14" s="293"/>
      <c r="AN14" s="293"/>
      <c r="AO14" s="294"/>
      <c r="AP14" s="294"/>
      <c r="AQ14" s="294"/>
      <c r="AR14" s="294"/>
      <c r="AS14" s="294"/>
      <c r="AT14" s="294"/>
      <c r="AU14" s="294"/>
      <c r="AV14" s="294"/>
      <c r="AW14" s="294"/>
      <c r="AX14" s="295"/>
    </row>
    <row r="15" spans="1:50" x14ac:dyDescent="0.2">
      <c r="A15" s="291"/>
      <c r="B15" s="292"/>
      <c r="C15" s="282">
        <f t="shared" si="4"/>
        <v>0</v>
      </c>
      <c r="D15" s="293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4"/>
      <c r="R15" s="294"/>
      <c r="S15" s="294"/>
      <c r="T15" s="294"/>
      <c r="U15" s="294"/>
      <c r="V15" s="294"/>
      <c r="W15" s="294"/>
      <c r="X15" s="294"/>
      <c r="Y15" s="294"/>
      <c r="Z15" s="295"/>
      <c r="AA15" s="282">
        <f t="shared" si="5"/>
        <v>0</v>
      </c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4"/>
      <c r="AP15" s="294"/>
      <c r="AQ15" s="294"/>
      <c r="AR15" s="294"/>
      <c r="AS15" s="294"/>
      <c r="AT15" s="294"/>
      <c r="AU15" s="294"/>
      <c r="AV15" s="294"/>
      <c r="AW15" s="294"/>
      <c r="AX15" s="295"/>
    </row>
    <row r="16" spans="1:50" x14ac:dyDescent="0.2">
      <c r="A16" s="291"/>
      <c r="B16" s="292"/>
      <c r="C16" s="282">
        <f t="shared" si="4"/>
        <v>0</v>
      </c>
      <c r="D16" s="293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4"/>
      <c r="R16" s="294"/>
      <c r="S16" s="294"/>
      <c r="T16" s="294"/>
      <c r="U16" s="294"/>
      <c r="V16" s="294"/>
      <c r="W16" s="294"/>
      <c r="X16" s="294"/>
      <c r="Y16" s="294"/>
      <c r="Z16" s="295"/>
      <c r="AA16" s="282">
        <f t="shared" si="5"/>
        <v>0</v>
      </c>
      <c r="AB16" s="293"/>
      <c r="AC16" s="293"/>
      <c r="AD16" s="293"/>
      <c r="AE16" s="293"/>
      <c r="AF16" s="293"/>
      <c r="AG16" s="293"/>
      <c r="AH16" s="293"/>
      <c r="AI16" s="293"/>
      <c r="AJ16" s="293"/>
      <c r="AK16" s="293"/>
      <c r="AL16" s="293"/>
      <c r="AM16" s="293"/>
      <c r="AN16" s="293"/>
      <c r="AO16" s="294"/>
      <c r="AP16" s="294"/>
      <c r="AQ16" s="294"/>
      <c r="AR16" s="294"/>
      <c r="AS16" s="294"/>
      <c r="AT16" s="294"/>
      <c r="AU16" s="294"/>
      <c r="AV16" s="294"/>
      <c r="AW16" s="294"/>
      <c r="AX16" s="295"/>
    </row>
    <row r="17" spans="1:50" x14ac:dyDescent="0.2">
      <c r="A17" s="291"/>
      <c r="B17" s="292"/>
      <c r="C17" s="282">
        <f t="shared" si="4"/>
        <v>0</v>
      </c>
      <c r="D17" s="293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4"/>
      <c r="R17" s="294"/>
      <c r="S17" s="294"/>
      <c r="T17" s="294"/>
      <c r="U17" s="294"/>
      <c r="V17" s="294"/>
      <c r="W17" s="294"/>
      <c r="X17" s="294"/>
      <c r="Y17" s="294"/>
      <c r="Z17" s="295"/>
      <c r="AA17" s="282">
        <f t="shared" si="5"/>
        <v>0</v>
      </c>
      <c r="AB17" s="293"/>
      <c r="AC17" s="293"/>
      <c r="AD17" s="293"/>
      <c r="AE17" s="293"/>
      <c r="AF17" s="293"/>
      <c r="AG17" s="293"/>
      <c r="AH17" s="293"/>
      <c r="AI17" s="293"/>
      <c r="AJ17" s="293"/>
      <c r="AK17" s="293"/>
      <c r="AL17" s="293"/>
      <c r="AM17" s="293"/>
      <c r="AN17" s="293"/>
      <c r="AO17" s="294"/>
      <c r="AP17" s="294"/>
      <c r="AQ17" s="294"/>
      <c r="AR17" s="294"/>
      <c r="AS17" s="294"/>
      <c r="AT17" s="294"/>
      <c r="AU17" s="294"/>
      <c r="AV17" s="294"/>
      <c r="AW17" s="294"/>
      <c r="AX17" s="295"/>
    </row>
    <row r="18" spans="1:50" x14ac:dyDescent="0.2">
      <c r="A18" s="291"/>
      <c r="B18" s="292"/>
      <c r="C18" s="282">
        <f t="shared" si="4"/>
        <v>0</v>
      </c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4"/>
      <c r="R18" s="294"/>
      <c r="S18" s="294"/>
      <c r="T18" s="294"/>
      <c r="U18" s="294"/>
      <c r="V18" s="294"/>
      <c r="W18" s="294"/>
      <c r="X18" s="294"/>
      <c r="Y18" s="294"/>
      <c r="Z18" s="295"/>
      <c r="AA18" s="282">
        <f t="shared" si="5"/>
        <v>0</v>
      </c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4"/>
      <c r="AP18" s="294"/>
      <c r="AQ18" s="294"/>
      <c r="AR18" s="294"/>
      <c r="AS18" s="294"/>
      <c r="AT18" s="294"/>
      <c r="AU18" s="294"/>
      <c r="AV18" s="294"/>
      <c r="AW18" s="294"/>
      <c r="AX18" s="295"/>
    </row>
    <row r="19" spans="1:50" x14ac:dyDescent="0.2">
      <c r="A19" s="291"/>
      <c r="B19" s="292"/>
      <c r="C19" s="282">
        <f t="shared" si="4"/>
        <v>0</v>
      </c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4"/>
      <c r="R19" s="294"/>
      <c r="S19" s="294"/>
      <c r="T19" s="294"/>
      <c r="U19" s="294"/>
      <c r="V19" s="294"/>
      <c r="W19" s="294"/>
      <c r="X19" s="294"/>
      <c r="Y19" s="294"/>
      <c r="Z19" s="295"/>
      <c r="AA19" s="282">
        <f t="shared" si="5"/>
        <v>0</v>
      </c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4"/>
      <c r="AP19" s="294"/>
      <c r="AQ19" s="294"/>
      <c r="AR19" s="294"/>
      <c r="AS19" s="294"/>
      <c r="AT19" s="294"/>
      <c r="AU19" s="294"/>
      <c r="AV19" s="294"/>
      <c r="AW19" s="294"/>
      <c r="AX19" s="295"/>
    </row>
    <row r="20" spans="1:50" x14ac:dyDescent="0.2">
      <c r="A20" s="291"/>
      <c r="B20" s="292"/>
      <c r="C20" s="282">
        <f t="shared" si="4"/>
        <v>0</v>
      </c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4"/>
      <c r="R20" s="294"/>
      <c r="S20" s="294"/>
      <c r="T20" s="294"/>
      <c r="U20" s="294"/>
      <c r="V20" s="294"/>
      <c r="W20" s="294"/>
      <c r="X20" s="294"/>
      <c r="Y20" s="294"/>
      <c r="Z20" s="295"/>
      <c r="AA20" s="282">
        <f t="shared" si="5"/>
        <v>0</v>
      </c>
      <c r="AB20" s="293"/>
      <c r="AC20" s="293"/>
      <c r="AD20" s="293"/>
      <c r="AE20" s="293"/>
      <c r="AF20" s="293"/>
      <c r="AG20" s="293"/>
      <c r="AH20" s="293"/>
      <c r="AI20" s="293"/>
      <c r="AJ20" s="293"/>
      <c r="AK20" s="293"/>
      <c r="AL20" s="293"/>
      <c r="AM20" s="293"/>
      <c r="AN20" s="293"/>
      <c r="AO20" s="294"/>
      <c r="AP20" s="294"/>
      <c r="AQ20" s="294"/>
      <c r="AR20" s="294"/>
      <c r="AS20" s="294"/>
      <c r="AT20" s="294"/>
      <c r="AU20" s="294"/>
      <c r="AV20" s="294"/>
      <c r="AW20" s="294"/>
      <c r="AX20" s="295"/>
    </row>
    <row r="21" spans="1:50" x14ac:dyDescent="0.2">
      <c r="A21" s="291"/>
      <c r="B21" s="292"/>
      <c r="C21" s="282">
        <f t="shared" si="4"/>
        <v>0</v>
      </c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4"/>
      <c r="R21" s="294"/>
      <c r="S21" s="294"/>
      <c r="T21" s="294"/>
      <c r="U21" s="294"/>
      <c r="V21" s="294"/>
      <c r="W21" s="294"/>
      <c r="X21" s="294"/>
      <c r="Y21" s="294"/>
      <c r="Z21" s="295"/>
      <c r="AA21" s="282">
        <f t="shared" si="5"/>
        <v>0</v>
      </c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4"/>
      <c r="AP21" s="294"/>
      <c r="AQ21" s="294"/>
      <c r="AR21" s="294"/>
      <c r="AS21" s="294"/>
      <c r="AT21" s="294"/>
      <c r="AU21" s="294"/>
      <c r="AV21" s="294"/>
      <c r="AW21" s="294"/>
      <c r="AX21" s="295"/>
    </row>
    <row r="22" spans="1:50" x14ac:dyDescent="0.2">
      <c r="A22" s="291"/>
      <c r="B22" s="292"/>
      <c r="C22" s="282">
        <f t="shared" si="4"/>
        <v>0</v>
      </c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4"/>
      <c r="R22" s="294"/>
      <c r="S22" s="294"/>
      <c r="T22" s="294"/>
      <c r="U22" s="294"/>
      <c r="V22" s="294"/>
      <c r="W22" s="294"/>
      <c r="X22" s="294"/>
      <c r="Y22" s="294"/>
      <c r="Z22" s="295"/>
      <c r="AA22" s="282">
        <f t="shared" si="5"/>
        <v>0</v>
      </c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4"/>
      <c r="AP22" s="294"/>
      <c r="AQ22" s="294"/>
      <c r="AR22" s="294"/>
      <c r="AS22" s="294"/>
      <c r="AT22" s="294"/>
      <c r="AU22" s="294"/>
      <c r="AV22" s="294"/>
      <c r="AW22" s="294"/>
      <c r="AX22" s="295"/>
    </row>
    <row r="23" spans="1:50" x14ac:dyDescent="0.2">
      <c r="A23" s="291"/>
      <c r="B23" s="292"/>
      <c r="C23" s="282">
        <f t="shared" si="4"/>
        <v>0</v>
      </c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4"/>
      <c r="R23" s="294"/>
      <c r="S23" s="294"/>
      <c r="T23" s="294"/>
      <c r="U23" s="294"/>
      <c r="V23" s="294"/>
      <c r="W23" s="294"/>
      <c r="X23" s="294"/>
      <c r="Y23" s="294"/>
      <c r="Z23" s="295"/>
      <c r="AA23" s="282">
        <f t="shared" si="5"/>
        <v>0</v>
      </c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4"/>
      <c r="AP23" s="294"/>
      <c r="AQ23" s="294"/>
      <c r="AR23" s="294"/>
      <c r="AS23" s="294"/>
      <c r="AT23" s="294"/>
      <c r="AU23" s="294"/>
      <c r="AV23" s="294"/>
      <c r="AW23" s="294"/>
      <c r="AX23" s="295"/>
    </row>
    <row r="24" spans="1:50" x14ac:dyDescent="0.2">
      <c r="A24" s="291"/>
      <c r="B24" s="296"/>
      <c r="C24" s="282">
        <f t="shared" si="4"/>
        <v>0</v>
      </c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4"/>
      <c r="R24" s="294"/>
      <c r="S24" s="294"/>
      <c r="T24" s="294"/>
      <c r="U24" s="294"/>
      <c r="V24" s="294"/>
      <c r="W24" s="294"/>
      <c r="X24" s="294"/>
      <c r="Y24" s="294"/>
      <c r="Z24" s="295"/>
      <c r="AA24" s="282">
        <f t="shared" si="5"/>
        <v>0</v>
      </c>
      <c r="AB24" s="293"/>
      <c r="AC24" s="293"/>
      <c r="AD24" s="293"/>
      <c r="AE24" s="293"/>
      <c r="AF24" s="293"/>
      <c r="AG24" s="293"/>
      <c r="AH24" s="293"/>
      <c r="AI24" s="293"/>
      <c r="AJ24" s="293"/>
      <c r="AK24" s="293"/>
      <c r="AL24" s="293"/>
      <c r="AM24" s="293"/>
      <c r="AN24" s="293"/>
      <c r="AO24" s="294"/>
      <c r="AP24" s="294"/>
      <c r="AQ24" s="294"/>
      <c r="AR24" s="294"/>
      <c r="AS24" s="294"/>
      <c r="AT24" s="294"/>
      <c r="AU24" s="294"/>
      <c r="AV24" s="294"/>
      <c r="AW24" s="294"/>
      <c r="AX24" s="295"/>
    </row>
    <row r="25" spans="1:50" x14ac:dyDescent="0.2">
      <c r="A25" s="291"/>
      <c r="B25" s="296"/>
      <c r="C25" s="282">
        <f t="shared" si="4"/>
        <v>0</v>
      </c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4"/>
      <c r="R25" s="294"/>
      <c r="S25" s="294"/>
      <c r="T25" s="294"/>
      <c r="U25" s="294"/>
      <c r="V25" s="294"/>
      <c r="W25" s="294"/>
      <c r="X25" s="294"/>
      <c r="Y25" s="294"/>
      <c r="Z25" s="295"/>
      <c r="AA25" s="282">
        <f t="shared" si="5"/>
        <v>0</v>
      </c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4"/>
      <c r="AP25" s="294"/>
      <c r="AQ25" s="294"/>
      <c r="AR25" s="294"/>
      <c r="AS25" s="294"/>
      <c r="AT25" s="294"/>
      <c r="AU25" s="294"/>
      <c r="AV25" s="294"/>
      <c r="AW25" s="294"/>
      <c r="AX25" s="295"/>
    </row>
    <row r="26" spans="1:50" x14ac:dyDescent="0.2">
      <c r="A26" s="291"/>
      <c r="B26" s="296"/>
      <c r="C26" s="282">
        <f t="shared" si="4"/>
        <v>0</v>
      </c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4"/>
      <c r="R26" s="294"/>
      <c r="S26" s="294"/>
      <c r="T26" s="294"/>
      <c r="U26" s="294"/>
      <c r="V26" s="294"/>
      <c r="W26" s="294"/>
      <c r="X26" s="294"/>
      <c r="Y26" s="294"/>
      <c r="Z26" s="295"/>
      <c r="AA26" s="282">
        <f t="shared" si="5"/>
        <v>0</v>
      </c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4"/>
      <c r="AP26" s="294"/>
      <c r="AQ26" s="294"/>
      <c r="AR26" s="294"/>
      <c r="AS26" s="294"/>
      <c r="AT26" s="294"/>
      <c r="AU26" s="294"/>
      <c r="AV26" s="294"/>
      <c r="AW26" s="294"/>
      <c r="AX26" s="295"/>
    </row>
    <row r="27" spans="1:50" x14ac:dyDescent="0.2">
      <c r="A27" s="291"/>
      <c r="B27" s="296"/>
      <c r="C27" s="282">
        <f t="shared" si="4"/>
        <v>0</v>
      </c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4"/>
      <c r="R27" s="294"/>
      <c r="S27" s="294"/>
      <c r="T27" s="294"/>
      <c r="U27" s="294"/>
      <c r="V27" s="294"/>
      <c r="W27" s="294"/>
      <c r="X27" s="294"/>
      <c r="Y27" s="294"/>
      <c r="Z27" s="295"/>
      <c r="AA27" s="282">
        <f t="shared" si="5"/>
        <v>0</v>
      </c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4"/>
      <c r="AP27" s="294"/>
      <c r="AQ27" s="294"/>
      <c r="AR27" s="294"/>
      <c r="AS27" s="294"/>
      <c r="AT27" s="294"/>
      <c r="AU27" s="294"/>
      <c r="AV27" s="294"/>
      <c r="AW27" s="294"/>
      <c r="AX27" s="295"/>
    </row>
    <row r="28" spans="1:50" x14ac:dyDescent="0.2">
      <c r="A28" s="291"/>
      <c r="B28" s="292"/>
      <c r="C28" s="282">
        <f t="shared" si="4"/>
        <v>0</v>
      </c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4"/>
      <c r="R28" s="294"/>
      <c r="S28" s="294"/>
      <c r="T28" s="294"/>
      <c r="U28" s="294"/>
      <c r="V28" s="294"/>
      <c r="W28" s="294"/>
      <c r="X28" s="294"/>
      <c r="Y28" s="294"/>
      <c r="Z28" s="295"/>
      <c r="AA28" s="282">
        <f t="shared" si="5"/>
        <v>0</v>
      </c>
      <c r="AB28" s="293"/>
      <c r="AC28" s="293"/>
      <c r="AD28" s="293"/>
      <c r="AE28" s="293"/>
      <c r="AF28" s="293"/>
      <c r="AG28" s="293"/>
      <c r="AH28" s="293"/>
      <c r="AI28" s="293"/>
      <c r="AJ28" s="293"/>
      <c r="AK28" s="293"/>
      <c r="AL28" s="293"/>
      <c r="AM28" s="293"/>
      <c r="AN28" s="293"/>
      <c r="AO28" s="294"/>
      <c r="AP28" s="294"/>
      <c r="AQ28" s="294"/>
      <c r="AR28" s="294"/>
      <c r="AS28" s="294"/>
      <c r="AT28" s="294"/>
      <c r="AU28" s="294"/>
      <c r="AV28" s="294"/>
      <c r="AW28" s="294"/>
      <c r="AX28" s="295"/>
    </row>
    <row r="29" spans="1:50" x14ac:dyDescent="0.2">
      <c r="A29" s="291"/>
      <c r="B29" s="292"/>
      <c r="C29" s="282">
        <f t="shared" si="4"/>
        <v>0</v>
      </c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4"/>
      <c r="R29" s="294"/>
      <c r="S29" s="294"/>
      <c r="T29" s="294"/>
      <c r="U29" s="294"/>
      <c r="V29" s="294"/>
      <c r="W29" s="294"/>
      <c r="X29" s="294"/>
      <c r="Y29" s="294"/>
      <c r="Z29" s="295"/>
      <c r="AA29" s="282">
        <f t="shared" si="5"/>
        <v>0</v>
      </c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4"/>
      <c r="AP29" s="294"/>
      <c r="AQ29" s="294"/>
      <c r="AR29" s="294"/>
      <c r="AS29" s="294"/>
      <c r="AT29" s="294"/>
      <c r="AU29" s="294"/>
      <c r="AV29" s="294"/>
      <c r="AW29" s="294"/>
      <c r="AX29" s="295"/>
    </row>
    <row r="30" spans="1:50" x14ac:dyDescent="0.2">
      <c r="A30" s="291"/>
      <c r="B30" s="292"/>
      <c r="C30" s="282">
        <f t="shared" si="4"/>
        <v>0</v>
      </c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4"/>
      <c r="R30" s="294"/>
      <c r="S30" s="294"/>
      <c r="T30" s="294"/>
      <c r="U30" s="294"/>
      <c r="V30" s="294"/>
      <c r="W30" s="294"/>
      <c r="X30" s="294"/>
      <c r="Y30" s="294"/>
      <c r="Z30" s="295"/>
      <c r="AA30" s="282">
        <f t="shared" si="5"/>
        <v>0</v>
      </c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4"/>
      <c r="AP30" s="294"/>
      <c r="AQ30" s="294"/>
      <c r="AR30" s="294"/>
      <c r="AS30" s="294"/>
      <c r="AT30" s="294"/>
      <c r="AU30" s="294"/>
      <c r="AV30" s="294"/>
      <c r="AW30" s="294"/>
      <c r="AX30" s="295"/>
    </row>
    <row r="31" spans="1:50" x14ac:dyDescent="0.2">
      <c r="A31" s="291"/>
      <c r="B31" s="292"/>
      <c r="C31" s="282">
        <f t="shared" si="4"/>
        <v>0</v>
      </c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4"/>
      <c r="R31" s="294"/>
      <c r="S31" s="294"/>
      <c r="T31" s="294"/>
      <c r="U31" s="294"/>
      <c r="V31" s="294"/>
      <c r="W31" s="294"/>
      <c r="X31" s="294"/>
      <c r="Y31" s="294"/>
      <c r="Z31" s="295"/>
      <c r="AA31" s="282">
        <f t="shared" si="5"/>
        <v>0</v>
      </c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4"/>
      <c r="AP31" s="294"/>
      <c r="AQ31" s="294"/>
      <c r="AR31" s="294"/>
      <c r="AS31" s="294"/>
      <c r="AT31" s="294"/>
      <c r="AU31" s="294"/>
      <c r="AV31" s="294"/>
      <c r="AW31" s="294"/>
      <c r="AX31" s="295"/>
    </row>
    <row r="32" spans="1:50" x14ac:dyDescent="0.2">
      <c r="A32" s="291"/>
      <c r="B32" s="292"/>
      <c r="C32" s="282">
        <f t="shared" si="4"/>
        <v>0</v>
      </c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4"/>
      <c r="R32" s="294"/>
      <c r="S32" s="294"/>
      <c r="T32" s="294"/>
      <c r="U32" s="294"/>
      <c r="V32" s="294"/>
      <c r="W32" s="294"/>
      <c r="X32" s="294"/>
      <c r="Y32" s="294"/>
      <c r="Z32" s="295"/>
      <c r="AA32" s="282">
        <f t="shared" si="5"/>
        <v>0</v>
      </c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4"/>
      <c r="AP32" s="294"/>
      <c r="AQ32" s="294"/>
      <c r="AR32" s="294"/>
      <c r="AS32" s="294"/>
      <c r="AT32" s="294"/>
      <c r="AU32" s="294"/>
      <c r="AV32" s="294"/>
      <c r="AW32" s="294"/>
      <c r="AX32" s="295"/>
    </row>
    <row r="33" spans="1:50" x14ac:dyDescent="0.2">
      <c r="A33" s="291"/>
      <c r="B33" s="292"/>
      <c r="C33" s="282">
        <f t="shared" si="4"/>
        <v>0</v>
      </c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4"/>
      <c r="R33" s="294"/>
      <c r="S33" s="294"/>
      <c r="T33" s="294"/>
      <c r="U33" s="294"/>
      <c r="V33" s="294"/>
      <c r="W33" s="294"/>
      <c r="X33" s="294"/>
      <c r="Y33" s="294"/>
      <c r="Z33" s="295"/>
      <c r="AA33" s="282">
        <f t="shared" si="5"/>
        <v>0</v>
      </c>
      <c r="AB33" s="293"/>
      <c r="AC33" s="293"/>
      <c r="AD33" s="293"/>
      <c r="AE33" s="293"/>
      <c r="AF33" s="293"/>
      <c r="AG33" s="293"/>
      <c r="AH33" s="293"/>
      <c r="AI33" s="293"/>
      <c r="AJ33" s="293"/>
      <c r="AK33" s="293"/>
      <c r="AL33" s="293"/>
      <c r="AM33" s="293"/>
      <c r="AN33" s="293"/>
      <c r="AO33" s="294"/>
      <c r="AP33" s="294"/>
      <c r="AQ33" s="294"/>
      <c r="AR33" s="294"/>
      <c r="AS33" s="294"/>
      <c r="AT33" s="294"/>
      <c r="AU33" s="294"/>
      <c r="AV33" s="294"/>
      <c r="AW33" s="294"/>
      <c r="AX33" s="295"/>
    </row>
    <row r="34" spans="1:50" x14ac:dyDescent="0.2">
      <c r="A34" s="291"/>
      <c r="B34" s="292"/>
      <c r="C34" s="282">
        <f t="shared" si="4"/>
        <v>0</v>
      </c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4"/>
      <c r="R34" s="294"/>
      <c r="S34" s="294"/>
      <c r="T34" s="294"/>
      <c r="U34" s="294"/>
      <c r="V34" s="294"/>
      <c r="W34" s="294"/>
      <c r="X34" s="294"/>
      <c r="Y34" s="294"/>
      <c r="Z34" s="295"/>
      <c r="AA34" s="282">
        <f t="shared" si="5"/>
        <v>0</v>
      </c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293"/>
      <c r="AO34" s="294"/>
      <c r="AP34" s="294"/>
      <c r="AQ34" s="294"/>
      <c r="AR34" s="294"/>
      <c r="AS34" s="294"/>
      <c r="AT34" s="294"/>
      <c r="AU34" s="294"/>
      <c r="AV34" s="294"/>
      <c r="AW34" s="294"/>
      <c r="AX34" s="295"/>
    </row>
    <row r="35" spans="1:50" x14ac:dyDescent="0.2">
      <c r="A35" s="291"/>
      <c r="B35" s="292"/>
      <c r="C35" s="282">
        <f t="shared" si="4"/>
        <v>0</v>
      </c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4"/>
      <c r="R35" s="294"/>
      <c r="S35" s="294"/>
      <c r="T35" s="294"/>
      <c r="U35" s="294"/>
      <c r="V35" s="294"/>
      <c r="W35" s="294"/>
      <c r="X35" s="294"/>
      <c r="Y35" s="294"/>
      <c r="Z35" s="295"/>
      <c r="AA35" s="282">
        <f t="shared" si="5"/>
        <v>0</v>
      </c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4"/>
      <c r="AP35" s="294"/>
      <c r="AQ35" s="294"/>
      <c r="AR35" s="294"/>
      <c r="AS35" s="294"/>
      <c r="AT35" s="294"/>
      <c r="AU35" s="294"/>
      <c r="AV35" s="294"/>
      <c r="AW35" s="294"/>
      <c r="AX35" s="295"/>
    </row>
    <row r="36" spans="1:50" x14ac:dyDescent="0.2">
      <c r="A36" s="291"/>
      <c r="B36" s="292"/>
      <c r="C36" s="282">
        <f t="shared" si="4"/>
        <v>0</v>
      </c>
      <c r="D36" s="293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4"/>
      <c r="R36" s="294"/>
      <c r="S36" s="294"/>
      <c r="T36" s="294"/>
      <c r="U36" s="294"/>
      <c r="V36" s="294"/>
      <c r="W36" s="294"/>
      <c r="X36" s="294"/>
      <c r="Y36" s="294"/>
      <c r="Z36" s="295"/>
      <c r="AA36" s="282">
        <f t="shared" si="5"/>
        <v>0</v>
      </c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4"/>
      <c r="AP36" s="294"/>
      <c r="AQ36" s="294"/>
      <c r="AR36" s="294"/>
      <c r="AS36" s="294"/>
      <c r="AT36" s="294"/>
      <c r="AU36" s="294"/>
      <c r="AV36" s="294"/>
      <c r="AW36" s="294"/>
      <c r="AX36" s="295"/>
    </row>
    <row r="37" spans="1:50" x14ac:dyDescent="0.2">
      <c r="A37" s="291"/>
      <c r="B37" s="292"/>
      <c r="C37" s="282">
        <f t="shared" si="4"/>
        <v>0</v>
      </c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4"/>
      <c r="R37" s="294"/>
      <c r="S37" s="294"/>
      <c r="T37" s="294"/>
      <c r="U37" s="294"/>
      <c r="V37" s="294"/>
      <c r="W37" s="294"/>
      <c r="X37" s="294"/>
      <c r="Y37" s="294"/>
      <c r="Z37" s="295"/>
      <c r="AA37" s="282">
        <f t="shared" si="5"/>
        <v>0</v>
      </c>
      <c r="AB37" s="293"/>
      <c r="AC37" s="293"/>
      <c r="AD37" s="293"/>
      <c r="AE37" s="293"/>
      <c r="AF37" s="293"/>
      <c r="AG37" s="293"/>
      <c r="AH37" s="293"/>
      <c r="AI37" s="293"/>
      <c r="AJ37" s="293"/>
      <c r="AK37" s="293"/>
      <c r="AL37" s="293"/>
      <c r="AM37" s="293"/>
      <c r="AN37" s="293"/>
      <c r="AO37" s="294"/>
      <c r="AP37" s="294"/>
      <c r="AQ37" s="294"/>
      <c r="AR37" s="294"/>
      <c r="AS37" s="294"/>
      <c r="AT37" s="294"/>
      <c r="AU37" s="294"/>
      <c r="AV37" s="294"/>
      <c r="AW37" s="294"/>
      <c r="AX37" s="295"/>
    </row>
    <row r="38" spans="1:50" x14ac:dyDescent="0.2">
      <c r="A38" s="291"/>
      <c r="B38" s="292"/>
      <c r="C38" s="282">
        <f t="shared" si="4"/>
        <v>0</v>
      </c>
      <c r="D38" s="293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4"/>
      <c r="R38" s="294"/>
      <c r="S38" s="294"/>
      <c r="T38" s="294"/>
      <c r="U38" s="294"/>
      <c r="V38" s="294"/>
      <c r="W38" s="294"/>
      <c r="X38" s="294"/>
      <c r="Y38" s="294"/>
      <c r="Z38" s="295"/>
      <c r="AA38" s="282">
        <f t="shared" si="5"/>
        <v>0</v>
      </c>
      <c r="AB38" s="293"/>
      <c r="AC38" s="293"/>
      <c r="AD38" s="293"/>
      <c r="AE38" s="293"/>
      <c r="AF38" s="293"/>
      <c r="AG38" s="293"/>
      <c r="AH38" s="293"/>
      <c r="AI38" s="293"/>
      <c r="AJ38" s="293"/>
      <c r="AK38" s="293"/>
      <c r="AL38" s="293"/>
      <c r="AM38" s="293"/>
      <c r="AN38" s="293"/>
      <c r="AO38" s="294"/>
      <c r="AP38" s="294"/>
      <c r="AQ38" s="294"/>
      <c r="AR38" s="294"/>
      <c r="AS38" s="294"/>
      <c r="AT38" s="294"/>
      <c r="AU38" s="294"/>
      <c r="AV38" s="294"/>
      <c r="AW38" s="294"/>
      <c r="AX38" s="295"/>
    </row>
    <row r="39" spans="1:50" x14ac:dyDescent="0.2">
      <c r="A39" s="291"/>
      <c r="B39" s="292"/>
      <c r="C39" s="282">
        <f t="shared" si="4"/>
        <v>0</v>
      </c>
      <c r="D39" s="293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4"/>
      <c r="R39" s="294"/>
      <c r="S39" s="294"/>
      <c r="T39" s="294"/>
      <c r="U39" s="294"/>
      <c r="V39" s="294"/>
      <c r="W39" s="294"/>
      <c r="X39" s="294"/>
      <c r="Y39" s="294"/>
      <c r="Z39" s="295"/>
      <c r="AA39" s="282">
        <f t="shared" si="5"/>
        <v>0</v>
      </c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4"/>
      <c r="AP39" s="294"/>
      <c r="AQ39" s="294"/>
      <c r="AR39" s="294"/>
      <c r="AS39" s="294"/>
      <c r="AT39" s="294"/>
      <c r="AU39" s="294"/>
      <c r="AV39" s="294"/>
      <c r="AW39" s="294"/>
      <c r="AX39" s="295"/>
    </row>
    <row r="40" spans="1:50" x14ac:dyDescent="0.2">
      <c r="A40" s="291"/>
      <c r="B40" s="292"/>
      <c r="C40" s="282">
        <f t="shared" si="4"/>
        <v>0</v>
      </c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4"/>
      <c r="R40" s="294"/>
      <c r="S40" s="294"/>
      <c r="T40" s="294"/>
      <c r="U40" s="294"/>
      <c r="V40" s="294"/>
      <c r="W40" s="294"/>
      <c r="X40" s="294"/>
      <c r="Y40" s="294"/>
      <c r="Z40" s="295"/>
      <c r="AA40" s="282">
        <f t="shared" si="5"/>
        <v>0</v>
      </c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4"/>
      <c r="AP40" s="294"/>
      <c r="AQ40" s="294"/>
      <c r="AR40" s="294"/>
      <c r="AS40" s="294"/>
      <c r="AT40" s="294"/>
      <c r="AU40" s="294"/>
      <c r="AV40" s="294"/>
      <c r="AW40" s="294"/>
      <c r="AX40" s="295"/>
    </row>
    <row r="41" spans="1:50" x14ac:dyDescent="0.2">
      <c r="A41" s="291"/>
      <c r="B41" s="292"/>
      <c r="C41" s="282">
        <f t="shared" si="4"/>
        <v>0</v>
      </c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4"/>
      <c r="R41" s="294"/>
      <c r="S41" s="294"/>
      <c r="T41" s="294"/>
      <c r="U41" s="294"/>
      <c r="V41" s="294"/>
      <c r="W41" s="294"/>
      <c r="X41" s="294"/>
      <c r="Y41" s="294"/>
      <c r="Z41" s="295"/>
      <c r="AA41" s="282">
        <f t="shared" si="5"/>
        <v>0</v>
      </c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293"/>
      <c r="AM41" s="293"/>
      <c r="AN41" s="293"/>
      <c r="AO41" s="294"/>
      <c r="AP41" s="294"/>
      <c r="AQ41" s="294"/>
      <c r="AR41" s="294"/>
      <c r="AS41" s="294"/>
      <c r="AT41" s="294"/>
      <c r="AU41" s="294"/>
      <c r="AV41" s="294"/>
      <c r="AW41" s="294"/>
      <c r="AX41" s="295"/>
    </row>
    <row r="42" spans="1:50" x14ac:dyDescent="0.2">
      <c r="A42" s="291"/>
      <c r="B42" s="292"/>
      <c r="C42" s="282">
        <f t="shared" si="4"/>
        <v>0</v>
      </c>
      <c r="D42" s="293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4"/>
      <c r="R42" s="294"/>
      <c r="S42" s="294"/>
      <c r="T42" s="294"/>
      <c r="U42" s="294"/>
      <c r="V42" s="294"/>
      <c r="W42" s="294"/>
      <c r="X42" s="294"/>
      <c r="Y42" s="294"/>
      <c r="Z42" s="295"/>
      <c r="AA42" s="282">
        <f t="shared" si="5"/>
        <v>0</v>
      </c>
      <c r="AB42" s="293"/>
      <c r="AC42" s="293"/>
      <c r="AD42" s="293"/>
      <c r="AE42" s="293"/>
      <c r="AF42" s="293"/>
      <c r="AG42" s="293"/>
      <c r="AH42" s="293"/>
      <c r="AI42" s="293"/>
      <c r="AJ42" s="293"/>
      <c r="AK42" s="293"/>
      <c r="AL42" s="293"/>
      <c r="AM42" s="293"/>
      <c r="AN42" s="293"/>
      <c r="AO42" s="294"/>
      <c r="AP42" s="294"/>
      <c r="AQ42" s="294"/>
      <c r="AR42" s="294"/>
      <c r="AS42" s="294"/>
      <c r="AT42" s="294"/>
      <c r="AU42" s="294"/>
      <c r="AV42" s="294"/>
      <c r="AW42" s="294"/>
      <c r="AX42" s="295"/>
    </row>
    <row r="43" spans="1:50" x14ac:dyDescent="0.2">
      <c r="A43" s="291"/>
      <c r="B43" s="292"/>
      <c r="C43" s="282">
        <f t="shared" si="4"/>
        <v>0</v>
      </c>
      <c r="D43" s="293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4"/>
      <c r="R43" s="294"/>
      <c r="S43" s="294"/>
      <c r="T43" s="294"/>
      <c r="U43" s="294"/>
      <c r="V43" s="294"/>
      <c r="W43" s="294"/>
      <c r="X43" s="294"/>
      <c r="Y43" s="294"/>
      <c r="Z43" s="295"/>
      <c r="AA43" s="282">
        <f t="shared" si="5"/>
        <v>0</v>
      </c>
      <c r="AB43" s="293"/>
      <c r="AC43" s="293"/>
      <c r="AD43" s="293"/>
      <c r="AE43" s="293"/>
      <c r="AF43" s="293"/>
      <c r="AG43" s="293"/>
      <c r="AH43" s="293"/>
      <c r="AI43" s="293"/>
      <c r="AJ43" s="293"/>
      <c r="AK43" s="293"/>
      <c r="AL43" s="293"/>
      <c r="AM43" s="293"/>
      <c r="AN43" s="293"/>
      <c r="AO43" s="294"/>
      <c r="AP43" s="294"/>
      <c r="AQ43" s="294"/>
      <c r="AR43" s="294"/>
      <c r="AS43" s="294"/>
      <c r="AT43" s="294"/>
      <c r="AU43" s="294"/>
      <c r="AV43" s="294"/>
      <c r="AW43" s="294"/>
      <c r="AX43" s="295"/>
    </row>
    <row r="44" spans="1:50" x14ac:dyDescent="0.2">
      <c r="A44" s="291"/>
      <c r="B44" s="292"/>
      <c r="C44" s="282">
        <f t="shared" si="4"/>
        <v>0</v>
      </c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4"/>
      <c r="R44" s="294"/>
      <c r="S44" s="294"/>
      <c r="T44" s="294"/>
      <c r="U44" s="294"/>
      <c r="V44" s="294"/>
      <c r="W44" s="294"/>
      <c r="X44" s="294"/>
      <c r="Y44" s="294"/>
      <c r="Z44" s="295"/>
      <c r="AA44" s="282">
        <f t="shared" si="5"/>
        <v>0</v>
      </c>
      <c r="AB44" s="293"/>
      <c r="AC44" s="293"/>
      <c r="AD44" s="293"/>
      <c r="AE44" s="293"/>
      <c r="AF44" s="293"/>
      <c r="AG44" s="293"/>
      <c r="AH44" s="293"/>
      <c r="AI44" s="293"/>
      <c r="AJ44" s="293"/>
      <c r="AK44" s="293"/>
      <c r="AL44" s="293"/>
      <c r="AM44" s="293"/>
      <c r="AN44" s="293"/>
      <c r="AO44" s="294"/>
      <c r="AP44" s="294"/>
      <c r="AQ44" s="294"/>
      <c r="AR44" s="294"/>
      <c r="AS44" s="294"/>
      <c r="AT44" s="294"/>
      <c r="AU44" s="294"/>
      <c r="AV44" s="294"/>
      <c r="AW44" s="294"/>
      <c r="AX44" s="295"/>
    </row>
    <row r="45" spans="1:50" ht="13.5" thickBot="1" x14ac:dyDescent="0.25">
      <c r="A45" s="297"/>
      <c r="B45" s="298"/>
      <c r="C45" s="299">
        <f t="shared" si="4"/>
        <v>0</v>
      </c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1"/>
      <c r="AA45" s="299">
        <f t="shared" si="5"/>
        <v>0</v>
      </c>
      <c r="AB45" s="300"/>
      <c r="AC45" s="300"/>
      <c r="AD45" s="300"/>
      <c r="AE45" s="300"/>
      <c r="AF45" s="300"/>
      <c r="AG45" s="300"/>
      <c r="AH45" s="300"/>
      <c r="AI45" s="300"/>
      <c r="AJ45" s="300"/>
      <c r="AK45" s="300"/>
      <c r="AL45" s="300"/>
      <c r="AM45" s="300"/>
      <c r="AN45" s="300"/>
      <c r="AO45" s="300"/>
      <c r="AP45" s="300"/>
      <c r="AQ45" s="300"/>
      <c r="AR45" s="300"/>
      <c r="AS45" s="300"/>
      <c r="AT45" s="300"/>
      <c r="AU45" s="300"/>
      <c r="AV45" s="300"/>
      <c r="AW45" s="300"/>
      <c r="AX45" s="301"/>
    </row>
    <row r="46" spans="1:50" x14ac:dyDescent="0.2">
      <c r="A46" s="302"/>
      <c r="B46" s="302"/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3"/>
      <c r="AB46" s="303"/>
      <c r="AC46" s="303"/>
      <c r="AD46" s="303"/>
      <c r="AE46" s="303"/>
      <c r="AF46" s="303"/>
      <c r="AG46" s="303"/>
      <c r="AH46" s="303"/>
      <c r="AI46" s="303"/>
      <c r="AJ46" s="303"/>
      <c r="AK46" s="303"/>
      <c r="AL46" s="303"/>
      <c r="AM46" s="303"/>
      <c r="AN46" s="303"/>
      <c r="AO46" s="302"/>
      <c r="AP46" s="302"/>
      <c r="AQ46" s="302"/>
      <c r="AR46" s="302"/>
      <c r="AS46" s="302"/>
      <c r="AT46" s="302"/>
      <c r="AU46" s="302"/>
      <c r="AV46" s="302"/>
      <c r="AW46" s="302"/>
      <c r="AX46" s="302"/>
    </row>
    <row r="47" spans="1:50" x14ac:dyDescent="0.2">
      <c r="AQ47" s="807" t="s">
        <v>61</v>
      </c>
      <c r="AR47" s="807"/>
      <c r="AS47" s="807"/>
      <c r="AT47" s="807"/>
      <c r="AU47" s="807"/>
      <c r="AV47" s="807"/>
      <c r="AW47" s="807"/>
      <c r="AX47" s="807"/>
    </row>
    <row r="48" spans="1:50" x14ac:dyDescent="0.2">
      <c r="AA48" s="304" t="s">
        <v>540</v>
      </c>
      <c r="AB48" s="304"/>
      <c r="AC48" s="304"/>
      <c r="AD48" s="305" t="s">
        <v>541</v>
      </c>
      <c r="AE48" s="304"/>
      <c r="AF48" s="304"/>
      <c r="AG48" s="304"/>
      <c r="AH48" s="304"/>
      <c r="AJ48" s="306" t="s">
        <v>378</v>
      </c>
      <c r="AL48" s="304"/>
      <c r="AN48" s="304"/>
    </row>
    <row r="49" spans="2:50" ht="16.5" x14ac:dyDescent="0.25">
      <c r="V49" s="307"/>
      <c r="W49" s="307"/>
      <c r="X49" s="307"/>
      <c r="Y49" s="307"/>
      <c r="AA49" s="308"/>
      <c r="AB49" s="308"/>
      <c r="AC49" s="308"/>
      <c r="AD49" s="305"/>
      <c r="AE49" s="308"/>
      <c r="AF49" s="308"/>
      <c r="AG49" s="308"/>
      <c r="AH49" s="308"/>
      <c r="AJ49" s="309"/>
      <c r="AL49" s="308"/>
      <c r="AN49" s="308"/>
      <c r="AS49" s="310"/>
      <c r="AT49" s="307"/>
      <c r="AU49" s="307"/>
      <c r="AV49" s="307"/>
      <c r="AW49" s="307"/>
      <c r="AX49" s="306"/>
    </row>
    <row r="50" spans="2:50" ht="16.5" x14ac:dyDescent="0.25">
      <c r="V50" s="307"/>
      <c r="W50" s="307"/>
      <c r="X50" s="307"/>
      <c r="Y50" s="307"/>
      <c r="AA50" s="311"/>
      <c r="AB50" s="311"/>
      <c r="AC50" s="311"/>
      <c r="AD50" s="312" t="s">
        <v>45</v>
      </c>
      <c r="AE50" s="311"/>
      <c r="AF50" s="311"/>
      <c r="AG50" s="311"/>
      <c r="AH50" s="311"/>
      <c r="AJ50" s="312" t="s">
        <v>177</v>
      </c>
      <c r="AL50" s="311"/>
      <c r="AN50" s="311"/>
      <c r="AS50" s="310"/>
      <c r="AT50" s="307"/>
      <c r="AU50" s="307"/>
      <c r="AV50" s="307"/>
      <c r="AW50" s="307"/>
      <c r="AX50" s="309"/>
    </row>
    <row r="51" spans="2:50" x14ac:dyDescent="0.2">
      <c r="V51" s="311"/>
      <c r="W51" s="311"/>
      <c r="X51" s="311"/>
      <c r="Y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Q51" s="312"/>
      <c r="AR51" s="311"/>
      <c r="AS51" s="311"/>
      <c r="AT51" s="311"/>
      <c r="AU51" s="311"/>
      <c r="AV51" s="311"/>
      <c r="AW51" s="311"/>
      <c r="AX51" s="312"/>
    </row>
    <row r="61" spans="2:50" ht="15.75" x14ac:dyDescent="0.25">
      <c r="B61" s="313" t="s">
        <v>379</v>
      </c>
    </row>
    <row r="62" spans="2:50" x14ac:dyDescent="0.2">
      <c r="B62" s="314" t="s">
        <v>380</v>
      </c>
    </row>
    <row r="63" spans="2:50" x14ac:dyDescent="0.2">
      <c r="B63" s="314" t="s">
        <v>542</v>
      </c>
    </row>
    <row r="64" spans="2:50" x14ac:dyDescent="0.2">
      <c r="B64" s="314"/>
    </row>
    <row r="65" spans="2:24" x14ac:dyDescent="0.2">
      <c r="B65" s="797" t="s">
        <v>543</v>
      </c>
      <c r="C65" s="797"/>
      <c r="D65" s="797"/>
      <c r="E65" s="797"/>
      <c r="F65" s="797"/>
      <c r="G65" s="797"/>
      <c r="H65" s="797"/>
      <c r="I65" s="797"/>
      <c r="J65" s="797"/>
      <c r="K65" s="797"/>
      <c r="L65" s="797"/>
      <c r="M65" s="797"/>
      <c r="N65" s="797"/>
      <c r="O65" s="797"/>
      <c r="P65" s="797"/>
      <c r="Q65" s="797"/>
      <c r="R65" s="797"/>
      <c r="S65" s="797"/>
      <c r="T65" s="797"/>
      <c r="U65" s="797"/>
      <c r="V65" s="797"/>
      <c r="W65" s="797"/>
      <c r="X65" s="797"/>
    </row>
    <row r="66" spans="2:24" x14ac:dyDescent="0.2">
      <c r="B66" s="797" t="s">
        <v>544</v>
      </c>
      <c r="C66" s="797"/>
      <c r="D66" s="797"/>
      <c r="E66" s="797"/>
      <c r="F66" s="797"/>
      <c r="G66" s="797"/>
      <c r="H66" s="797"/>
      <c r="I66" s="797"/>
      <c r="J66" s="797"/>
      <c r="K66" s="797"/>
      <c r="L66" s="797"/>
      <c r="M66" s="797"/>
      <c r="N66" s="797"/>
      <c r="O66" s="797"/>
      <c r="P66" s="797"/>
      <c r="Q66" s="797"/>
      <c r="R66" s="797"/>
      <c r="S66" s="797"/>
      <c r="T66" s="797"/>
      <c r="U66" s="797"/>
      <c r="V66" s="797"/>
      <c r="W66" s="797"/>
      <c r="X66" s="797"/>
    </row>
    <row r="67" spans="2:24" ht="26.25" customHeight="1" x14ac:dyDescent="0.2">
      <c r="B67" s="798" t="s">
        <v>545</v>
      </c>
      <c r="C67" s="797"/>
      <c r="D67" s="797"/>
      <c r="E67" s="797"/>
      <c r="F67" s="797"/>
      <c r="G67" s="797"/>
      <c r="H67" s="797"/>
      <c r="I67" s="797"/>
      <c r="J67" s="797"/>
      <c r="K67" s="797"/>
      <c r="L67" s="797"/>
      <c r="M67" s="797"/>
      <c r="N67" s="797"/>
      <c r="O67" s="797"/>
      <c r="P67" s="797"/>
      <c r="Q67" s="797"/>
      <c r="R67" s="797"/>
      <c r="S67" s="797"/>
      <c r="T67" s="797"/>
      <c r="U67" s="797"/>
      <c r="V67" s="797"/>
      <c r="W67" s="797"/>
      <c r="X67" s="797"/>
    </row>
    <row r="68" spans="2:24" x14ac:dyDescent="0.2">
      <c r="B68" s="795" t="s">
        <v>546</v>
      </c>
      <c r="C68" s="795"/>
      <c r="D68" s="795"/>
      <c r="E68" s="795"/>
      <c r="F68" s="795"/>
      <c r="G68" s="795"/>
      <c r="H68" s="795"/>
      <c r="I68" s="795"/>
      <c r="J68" s="795"/>
      <c r="K68" s="795"/>
      <c r="L68" s="795"/>
      <c r="M68" s="795"/>
      <c r="N68" s="795"/>
      <c r="O68" s="795"/>
      <c r="P68" s="795"/>
      <c r="Q68" s="795"/>
      <c r="R68" s="795"/>
      <c r="S68" s="795"/>
      <c r="T68" s="795"/>
      <c r="U68" s="795"/>
      <c r="V68" s="795"/>
      <c r="W68" s="795"/>
      <c r="X68" s="795"/>
    </row>
    <row r="69" spans="2:24" x14ac:dyDescent="0.2">
      <c r="B69" s="795" t="s">
        <v>547</v>
      </c>
      <c r="C69" s="795"/>
      <c r="D69" s="795"/>
      <c r="E69" s="795"/>
      <c r="F69" s="795"/>
      <c r="G69" s="795"/>
      <c r="H69" s="795"/>
      <c r="I69" s="795"/>
      <c r="J69" s="795"/>
      <c r="K69" s="795"/>
      <c r="L69" s="795"/>
      <c r="M69" s="795"/>
      <c r="N69" s="795"/>
      <c r="O69" s="795"/>
      <c r="P69" s="795"/>
      <c r="Q69" s="795"/>
      <c r="R69" s="795"/>
      <c r="S69" s="795"/>
      <c r="T69" s="795"/>
      <c r="U69" s="795"/>
      <c r="V69" s="795"/>
      <c r="W69" s="795"/>
      <c r="X69" s="795"/>
    </row>
    <row r="70" spans="2:24" x14ac:dyDescent="0.2">
      <c r="B70" s="795" t="s">
        <v>548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795"/>
      <c r="P70" s="795"/>
      <c r="Q70" s="795"/>
      <c r="R70" s="795"/>
      <c r="S70" s="795"/>
      <c r="T70" s="795"/>
      <c r="U70" s="795"/>
      <c r="V70" s="795"/>
      <c r="W70" s="795"/>
      <c r="X70" s="795"/>
    </row>
    <row r="71" spans="2:24" x14ac:dyDescent="0.2">
      <c r="B71" s="795" t="s">
        <v>549</v>
      </c>
      <c r="C71" s="795"/>
      <c r="D71" s="795"/>
      <c r="E71" s="795"/>
      <c r="F71" s="795"/>
      <c r="G71" s="795"/>
      <c r="H71" s="795"/>
      <c r="I71" s="795"/>
      <c r="J71" s="795"/>
      <c r="K71" s="795"/>
      <c r="L71" s="795"/>
      <c r="M71" s="795"/>
      <c r="N71" s="795"/>
      <c r="O71" s="795"/>
      <c r="P71" s="795"/>
      <c r="Q71" s="795"/>
      <c r="R71" s="795"/>
      <c r="S71" s="795"/>
      <c r="T71" s="795"/>
      <c r="U71" s="795"/>
      <c r="V71" s="795"/>
      <c r="W71" s="795"/>
      <c r="X71" s="795"/>
    </row>
    <row r="72" spans="2:24" x14ac:dyDescent="0.2">
      <c r="B72" s="795" t="s">
        <v>550</v>
      </c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  <c r="N72" s="795"/>
      <c r="O72" s="795"/>
      <c r="P72" s="795"/>
      <c r="Q72" s="795"/>
      <c r="R72" s="795"/>
      <c r="S72" s="795"/>
      <c r="T72" s="795"/>
      <c r="U72" s="795"/>
      <c r="V72" s="795"/>
      <c r="W72" s="795"/>
      <c r="X72" s="795"/>
    </row>
    <row r="73" spans="2:24" x14ac:dyDescent="0.2">
      <c r="B73" s="795" t="s">
        <v>551</v>
      </c>
      <c r="C73" s="795"/>
      <c r="D73" s="795"/>
      <c r="E73" s="795"/>
      <c r="F73" s="795"/>
      <c r="G73" s="795"/>
      <c r="H73" s="795"/>
      <c r="I73" s="795"/>
      <c r="J73" s="795"/>
      <c r="K73" s="795"/>
      <c r="L73" s="795"/>
      <c r="M73" s="795"/>
      <c r="N73" s="795"/>
      <c r="O73" s="795"/>
      <c r="P73" s="795"/>
      <c r="Q73" s="795"/>
      <c r="R73" s="795"/>
      <c r="S73" s="795"/>
      <c r="T73" s="795"/>
      <c r="U73" s="795"/>
      <c r="V73" s="795"/>
      <c r="W73" s="795"/>
      <c r="X73" s="795"/>
    </row>
    <row r="74" spans="2:24" ht="26.25" customHeight="1" x14ac:dyDescent="0.2">
      <c r="B74" s="798" t="s">
        <v>552</v>
      </c>
      <c r="C74" s="797"/>
      <c r="D74" s="797"/>
      <c r="E74" s="797"/>
      <c r="F74" s="797"/>
      <c r="G74" s="797"/>
      <c r="H74" s="797"/>
      <c r="I74" s="797"/>
      <c r="J74" s="797"/>
      <c r="K74" s="797"/>
      <c r="L74" s="797"/>
      <c r="M74" s="797"/>
      <c r="N74" s="797"/>
      <c r="O74" s="797"/>
      <c r="P74" s="797"/>
      <c r="Q74" s="797"/>
      <c r="R74" s="797"/>
      <c r="S74" s="797"/>
      <c r="T74" s="797"/>
      <c r="U74" s="797"/>
      <c r="V74" s="797"/>
      <c r="W74" s="797"/>
      <c r="X74" s="797"/>
    </row>
    <row r="75" spans="2:24" x14ac:dyDescent="0.2">
      <c r="B75" s="795" t="s">
        <v>553</v>
      </c>
      <c r="C75" s="795"/>
      <c r="D75" s="795"/>
      <c r="E75" s="795"/>
      <c r="F75" s="795"/>
      <c r="G75" s="795"/>
      <c r="H75" s="795"/>
      <c r="I75" s="795"/>
      <c r="J75" s="795"/>
      <c r="K75" s="795"/>
      <c r="L75" s="795"/>
      <c r="M75" s="795"/>
      <c r="N75" s="795"/>
      <c r="O75" s="795"/>
      <c r="P75" s="795"/>
      <c r="Q75" s="795"/>
      <c r="R75" s="795"/>
      <c r="S75" s="795"/>
      <c r="T75" s="795"/>
      <c r="U75" s="795"/>
      <c r="V75" s="795"/>
      <c r="W75" s="795"/>
      <c r="X75" s="795"/>
    </row>
    <row r="76" spans="2:24" x14ac:dyDescent="0.2">
      <c r="B76" s="795" t="s">
        <v>554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795"/>
      <c r="P76" s="795"/>
      <c r="Q76" s="795"/>
      <c r="R76" s="795"/>
      <c r="S76" s="795"/>
      <c r="T76" s="795"/>
      <c r="U76" s="795"/>
      <c r="V76" s="795"/>
      <c r="W76" s="795"/>
      <c r="X76" s="795"/>
    </row>
    <row r="77" spans="2:24" x14ac:dyDescent="0.2">
      <c r="B77" s="795" t="s">
        <v>555</v>
      </c>
      <c r="C77" s="795"/>
      <c r="D77" s="795"/>
      <c r="E77" s="795"/>
      <c r="F77" s="795"/>
      <c r="G77" s="795"/>
      <c r="H77" s="795"/>
      <c r="I77" s="795"/>
      <c r="J77" s="795"/>
      <c r="K77" s="795"/>
      <c r="L77" s="795"/>
      <c r="M77" s="795"/>
      <c r="N77" s="795"/>
      <c r="O77" s="795"/>
      <c r="P77" s="795"/>
      <c r="Q77" s="795"/>
      <c r="R77" s="795"/>
      <c r="S77" s="795"/>
      <c r="T77" s="795"/>
      <c r="U77" s="795"/>
      <c r="V77" s="795"/>
      <c r="W77" s="795"/>
      <c r="X77" s="795"/>
    </row>
    <row r="78" spans="2:24" x14ac:dyDescent="0.2">
      <c r="B78" s="795" t="s">
        <v>556</v>
      </c>
      <c r="C78" s="795"/>
      <c r="D78" s="795"/>
      <c r="E78" s="795"/>
      <c r="F78" s="795"/>
      <c r="G78" s="795"/>
      <c r="H78" s="795"/>
      <c r="I78" s="795"/>
      <c r="J78" s="795"/>
      <c r="K78" s="795"/>
      <c r="L78" s="795"/>
      <c r="M78" s="795"/>
      <c r="N78" s="795"/>
      <c r="O78" s="795"/>
      <c r="P78" s="795"/>
      <c r="Q78" s="795"/>
      <c r="R78" s="795"/>
      <c r="S78" s="795"/>
      <c r="T78" s="795"/>
      <c r="U78" s="795"/>
      <c r="V78" s="795"/>
      <c r="W78" s="795"/>
      <c r="X78" s="795"/>
    </row>
    <row r="79" spans="2:24" x14ac:dyDescent="0.2">
      <c r="B79" s="795" t="s">
        <v>557</v>
      </c>
      <c r="C79" s="795"/>
      <c r="D79" s="795"/>
      <c r="E79" s="795"/>
      <c r="F79" s="795"/>
      <c r="G79" s="795"/>
      <c r="H79" s="795"/>
      <c r="I79" s="795"/>
      <c r="J79" s="795"/>
      <c r="K79" s="795"/>
      <c r="L79" s="795"/>
      <c r="M79" s="795"/>
      <c r="N79" s="795"/>
      <c r="O79" s="795"/>
      <c r="P79" s="795"/>
      <c r="Q79" s="795"/>
      <c r="R79" s="795"/>
      <c r="S79" s="795"/>
      <c r="T79" s="795"/>
      <c r="U79" s="795"/>
      <c r="V79" s="795"/>
      <c r="W79" s="795"/>
      <c r="X79" s="795"/>
    </row>
    <row r="80" spans="2:24" ht="42" customHeight="1" x14ac:dyDescent="0.2">
      <c r="B80" s="798" t="s">
        <v>558</v>
      </c>
      <c r="C80" s="797"/>
      <c r="D80" s="797"/>
      <c r="E80" s="797"/>
      <c r="F80" s="797"/>
      <c r="G80" s="797"/>
      <c r="H80" s="797"/>
      <c r="I80" s="797"/>
      <c r="J80" s="797"/>
      <c r="K80" s="797"/>
      <c r="L80" s="797"/>
      <c r="M80" s="797"/>
      <c r="N80" s="797"/>
      <c r="O80" s="797"/>
      <c r="P80" s="797"/>
      <c r="Q80" s="797"/>
      <c r="R80" s="797"/>
      <c r="S80" s="797"/>
      <c r="T80" s="797"/>
      <c r="U80" s="797"/>
      <c r="V80" s="797"/>
      <c r="W80" s="797"/>
      <c r="X80" s="797"/>
    </row>
    <row r="81" spans="2:24" x14ac:dyDescent="0.2">
      <c r="B81" s="795" t="s">
        <v>559</v>
      </c>
      <c r="C81" s="795"/>
      <c r="D81" s="795"/>
      <c r="E81" s="795"/>
      <c r="F81" s="795"/>
      <c r="G81" s="795"/>
      <c r="H81" s="795"/>
      <c r="I81" s="795"/>
      <c r="J81" s="795"/>
      <c r="K81" s="795"/>
      <c r="L81" s="795"/>
      <c r="M81" s="795"/>
      <c r="N81" s="795"/>
      <c r="O81" s="795"/>
      <c r="P81" s="795"/>
      <c r="Q81" s="795"/>
      <c r="R81" s="795"/>
      <c r="S81" s="795"/>
      <c r="T81" s="795"/>
      <c r="U81" s="795"/>
      <c r="V81" s="795"/>
      <c r="W81" s="795"/>
      <c r="X81" s="795"/>
    </row>
    <row r="82" spans="2:24" x14ac:dyDescent="0.2">
      <c r="B82" s="795" t="s">
        <v>560</v>
      </c>
      <c r="C82" s="795"/>
      <c r="D82" s="795"/>
      <c r="E82" s="795"/>
      <c r="F82" s="795"/>
      <c r="G82" s="795"/>
      <c r="H82" s="795"/>
      <c r="I82" s="795"/>
      <c r="J82" s="795"/>
      <c r="K82" s="795"/>
      <c r="L82" s="795"/>
      <c r="M82" s="795"/>
      <c r="N82" s="795"/>
      <c r="O82" s="795"/>
      <c r="P82" s="795"/>
      <c r="Q82" s="795"/>
      <c r="R82" s="795"/>
      <c r="S82" s="795"/>
      <c r="T82" s="795"/>
      <c r="U82" s="795"/>
      <c r="V82" s="795"/>
      <c r="W82" s="795"/>
      <c r="X82" s="795"/>
    </row>
    <row r="83" spans="2:24" x14ac:dyDescent="0.2">
      <c r="B83" s="795" t="s">
        <v>561</v>
      </c>
      <c r="C83" s="795"/>
      <c r="D83" s="795"/>
      <c r="E83" s="795"/>
      <c r="F83" s="795"/>
      <c r="G83" s="795"/>
      <c r="H83" s="795"/>
      <c r="I83" s="795"/>
      <c r="J83" s="795"/>
      <c r="K83" s="795"/>
      <c r="L83" s="795"/>
      <c r="M83" s="795"/>
      <c r="N83" s="795"/>
      <c r="O83" s="795"/>
      <c r="P83" s="795"/>
      <c r="Q83" s="795"/>
      <c r="R83" s="795"/>
      <c r="S83" s="795"/>
      <c r="T83" s="795"/>
      <c r="U83" s="795"/>
      <c r="V83" s="795"/>
      <c r="W83" s="795"/>
      <c r="X83" s="795"/>
    </row>
    <row r="84" spans="2:24" x14ac:dyDescent="0.2">
      <c r="B84" s="795" t="s">
        <v>562</v>
      </c>
      <c r="C84" s="795"/>
      <c r="D84" s="795"/>
      <c r="E84" s="795"/>
      <c r="F84" s="795"/>
      <c r="G84" s="795"/>
      <c r="H84" s="795"/>
      <c r="I84" s="795"/>
      <c r="J84" s="795"/>
      <c r="K84" s="795"/>
      <c r="L84" s="795"/>
      <c r="M84" s="795"/>
      <c r="N84" s="795"/>
      <c r="O84" s="795"/>
      <c r="P84" s="795"/>
      <c r="Q84" s="795"/>
      <c r="R84" s="795"/>
      <c r="S84" s="795"/>
      <c r="T84" s="795"/>
      <c r="U84" s="795"/>
      <c r="V84" s="795"/>
      <c r="W84" s="795"/>
      <c r="X84" s="795"/>
    </row>
    <row r="85" spans="2:24" x14ac:dyDescent="0.2">
      <c r="B85" s="795" t="s">
        <v>563</v>
      </c>
      <c r="C85" s="795"/>
      <c r="D85" s="795"/>
      <c r="E85" s="795"/>
      <c r="F85" s="795"/>
      <c r="G85" s="795"/>
      <c r="H85" s="795"/>
      <c r="I85" s="795"/>
      <c r="J85" s="795"/>
      <c r="K85" s="795"/>
      <c r="L85" s="795"/>
      <c r="M85" s="795"/>
      <c r="N85" s="795"/>
      <c r="O85" s="795"/>
      <c r="P85" s="795"/>
      <c r="Q85" s="795"/>
      <c r="R85" s="795"/>
      <c r="S85" s="795"/>
      <c r="T85" s="795"/>
      <c r="U85" s="795"/>
      <c r="V85" s="795"/>
      <c r="W85" s="795"/>
      <c r="X85" s="795"/>
    </row>
    <row r="86" spans="2:24" ht="25.5" customHeight="1" x14ac:dyDescent="0.2">
      <c r="B86" s="798" t="s">
        <v>564</v>
      </c>
      <c r="C86" s="797"/>
      <c r="D86" s="797"/>
      <c r="E86" s="797"/>
      <c r="F86" s="797"/>
      <c r="G86" s="797"/>
      <c r="H86" s="797"/>
      <c r="I86" s="797"/>
      <c r="J86" s="797"/>
      <c r="K86" s="797"/>
      <c r="L86" s="797"/>
      <c r="M86" s="797"/>
      <c r="N86" s="797"/>
      <c r="O86" s="797"/>
      <c r="P86" s="797"/>
      <c r="Q86" s="797"/>
      <c r="R86" s="797"/>
      <c r="S86" s="797"/>
      <c r="T86" s="797"/>
      <c r="U86" s="797"/>
      <c r="V86" s="797"/>
      <c r="W86" s="797"/>
      <c r="X86" s="797"/>
    </row>
    <row r="87" spans="2:24" x14ac:dyDescent="0.2">
      <c r="B87" s="795" t="s">
        <v>565</v>
      </c>
      <c r="C87" s="795"/>
      <c r="D87" s="795"/>
      <c r="E87" s="795"/>
      <c r="F87" s="795"/>
      <c r="G87" s="795"/>
      <c r="H87" s="795"/>
      <c r="I87" s="795"/>
      <c r="J87" s="795"/>
      <c r="K87" s="795"/>
      <c r="L87" s="795"/>
      <c r="M87" s="795"/>
      <c r="N87" s="795"/>
      <c r="O87" s="795"/>
      <c r="P87" s="795"/>
      <c r="Q87" s="795"/>
      <c r="R87" s="795"/>
      <c r="S87" s="795"/>
      <c r="T87" s="795"/>
      <c r="U87" s="795"/>
      <c r="V87" s="795"/>
      <c r="W87" s="795"/>
      <c r="X87" s="795"/>
    </row>
    <row r="88" spans="2:24" x14ac:dyDescent="0.2">
      <c r="B88" s="795" t="s">
        <v>566</v>
      </c>
      <c r="C88" s="795"/>
      <c r="D88" s="795"/>
      <c r="E88" s="795"/>
      <c r="F88" s="795"/>
      <c r="G88" s="795"/>
      <c r="H88" s="795"/>
      <c r="I88" s="795"/>
      <c r="J88" s="795"/>
      <c r="K88" s="795"/>
      <c r="L88" s="795"/>
      <c r="M88" s="795"/>
      <c r="N88" s="795"/>
      <c r="O88" s="795"/>
      <c r="P88" s="795"/>
      <c r="Q88" s="795"/>
      <c r="R88" s="795"/>
      <c r="S88" s="795"/>
      <c r="T88" s="795"/>
      <c r="U88" s="795"/>
      <c r="V88" s="795"/>
      <c r="W88" s="795"/>
      <c r="X88" s="795"/>
    </row>
    <row r="89" spans="2:24" ht="24.75" customHeight="1" x14ac:dyDescent="0.2">
      <c r="B89" s="795" t="s">
        <v>567</v>
      </c>
      <c r="C89" s="795"/>
      <c r="D89" s="795"/>
      <c r="E89" s="795"/>
      <c r="F89" s="795"/>
      <c r="G89" s="795"/>
      <c r="H89" s="795"/>
      <c r="I89" s="795"/>
      <c r="J89" s="795"/>
      <c r="K89" s="795"/>
      <c r="L89" s="795"/>
      <c r="M89" s="795"/>
      <c r="N89" s="795"/>
      <c r="O89" s="795"/>
      <c r="P89" s="795"/>
      <c r="Q89" s="795"/>
      <c r="R89" s="795"/>
      <c r="S89" s="795"/>
      <c r="T89" s="795"/>
      <c r="U89" s="795"/>
      <c r="V89" s="795"/>
      <c r="W89" s="795"/>
      <c r="X89" s="795"/>
    </row>
    <row r="90" spans="2:24" x14ac:dyDescent="0.2">
      <c r="B90" s="795" t="s">
        <v>568</v>
      </c>
      <c r="C90" s="795"/>
      <c r="D90" s="795"/>
      <c r="E90" s="795"/>
      <c r="F90" s="795"/>
      <c r="G90" s="795"/>
      <c r="H90" s="795"/>
      <c r="I90" s="795"/>
      <c r="J90" s="795"/>
      <c r="K90" s="795"/>
      <c r="L90" s="795"/>
      <c r="M90" s="795"/>
      <c r="N90" s="795"/>
      <c r="O90" s="795"/>
      <c r="P90" s="795"/>
      <c r="Q90" s="795"/>
      <c r="R90" s="795"/>
      <c r="S90" s="795"/>
      <c r="T90" s="795"/>
      <c r="U90" s="795"/>
      <c r="V90" s="795"/>
      <c r="W90" s="795"/>
      <c r="X90" s="795"/>
    </row>
    <row r="91" spans="2:24" x14ac:dyDescent="0.2">
      <c r="B91" s="795" t="s">
        <v>569</v>
      </c>
      <c r="C91" s="795"/>
      <c r="D91" s="795"/>
      <c r="E91" s="795"/>
      <c r="F91" s="795"/>
      <c r="G91" s="795"/>
      <c r="H91" s="795"/>
      <c r="I91" s="795"/>
      <c r="J91" s="795"/>
      <c r="K91" s="795"/>
      <c r="L91" s="795"/>
      <c r="M91" s="795"/>
      <c r="N91" s="795"/>
      <c r="O91" s="795"/>
      <c r="P91" s="795"/>
      <c r="Q91" s="795"/>
      <c r="R91" s="795"/>
      <c r="S91" s="795"/>
      <c r="T91" s="795"/>
      <c r="U91" s="795"/>
      <c r="V91" s="795"/>
      <c r="W91" s="795"/>
      <c r="X91" s="795"/>
    </row>
  </sheetData>
  <mergeCells count="35">
    <mergeCell ref="B88:X88"/>
    <mergeCell ref="B89:X89"/>
    <mergeCell ref="B90:X90"/>
    <mergeCell ref="B91:X91"/>
    <mergeCell ref="B82:X82"/>
    <mergeCell ref="B83:X83"/>
    <mergeCell ref="B84:X84"/>
    <mergeCell ref="B85:X85"/>
    <mergeCell ref="B86:X86"/>
    <mergeCell ref="B87:X87"/>
    <mergeCell ref="B81:X81"/>
    <mergeCell ref="B70:X70"/>
    <mergeCell ref="B71:X71"/>
    <mergeCell ref="B72:X72"/>
    <mergeCell ref="B73:X73"/>
    <mergeCell ref="B74:X74"/>
    <mergeCell ref="B75:X75"/>
    <mergeCell ref="B76:X76"/>
    <mergeCell ref="B77:X77"/>
    <mergeCell ref="B78:X78"/>
    <mergeCell ref="B79:X79"/>
    <mergeCell ref="B80:X80"/>
    <mergeCell ref="A4:A6"/>
    <mergeCell ref="B4:B6"/>
    <mergeCell ref="C4:Z4"/>
    <mergeCell ref="AQ47:AX47"/>
    <mergeCell ref="B65:X65"/>
    <mergeCell ref="AA4:AX4"/>
    <mergeCell ref="C5:Z5"/>
    <mergeCell ref="AA5:AX5"/>
    <mergeCell ref="B69:X69"/>
    <mergeCell ref="C2:Z2"/>
    <mergeCell ref="B66:X66"/>
    <mergeCell ref="B67:X67"/>
    <mergeCell ref="B68:X6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9</vt:i4>
      </vt:variant>
    </vt:vector>
  </HeadingPairs>
  <TitlesOfParts>
    <vt:vector size="9" baseType="lpstr">
      <vt:lpstr>Списък Приложения</vt:lpstr>
      <vt:lpstr>1.Прил 1_Обобщено</vt:lpstr>
      <vt:lpstr>2.Прил 2_ГД</vt:lpstr>
      <vt:lpstr>3.Прил 2_НД</vt:lpstr>
      <vt:lpstr>4.Прил 3_НД-съдии</vt:lpstr>
      <vt:lpstr>5.Прил 3_Върнати НД</vt:lpstr>
      <vt:lpstr>6.Прил 3_ГДиАД-съдии</vt:lpstr>
      <vt:lpstr>7.Прил 3_Върнати ГД</vt:lpstr>
      <vt:lpstr>8.Прил 3_върнати АД</vt:lpstr>
    </vt:vector>
  </TitlesOfParts>
  <Company>VSS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Valery</dc:creator>
  <cp:lastModifiedBy>Yanka Borisova</cp:lastModifiedBy>
  <cp:lastPrinted>2016-01-25T13:11:43Z</cp:lastPrinted>
  <dcterms:created xsi:type="dcterms:W3CDTF">2005-03-22T15:35:28Z</dcterms:created>
  <dcterms:modified xsi:type="dcterms:W3CDTF">2016-01-25T13:20:28Z</dcterms:modified>
</cp:coreProperties>
</file>